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Менеджер\Desktop\"/>
    </mc:Choice>
  </mc:AlternateContent>
  <xr:revisionPtr revIDLastSave="0" documentId="8_{EFC0283C-FB37-433B-BD5B-3B35743F9A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трог. прод. ЕльСосна" sheetId="2" r:id="rId1"/>
    <sheet name="Ест-тв.влаж" sheetId="1" r:id="rId2"/>
    <sheet name="Липа, осина" sheetId="6" r:id="rId3"/>
    <sheet name="Меб. щит" sheetId="5" r:id="rId4"/>
    <sheet name="Лестнич. эл-ты" sheetId="4" r:id="rId5"/>
    <sheet name="Лист1" sheetId="15" r:id="rId6"/>
    <sheet name="Пеллеты" sheetId="7" r:id="rId7"/>
    <sheet name="Дверное полотно" sheetId="10" r:id="rId8"/>
    <sheet name="Лиственница" sheetId="14" r:id="rId9"/>
    <sheet name="Погонажные изделия" sheetId="8" r:id="rId10"/>
    <sheet name="OSB" sheetId="13" r:id="rId11"/>
    <sheet name="b" sheetId="9" state="hidden" r:id="rId1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5" l="1"/>
  <c r="J46" i="5"/>
  <c r="J47" i="5"/>
  <c r="J48" i="5"/>
  <c r="J49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5" i="5"/>
  <c r="J39" i="5"/>
  <c r="J40" i="5"/>
  <c r="J41" i="5"/>
  <c r="J62" i="5"/>
  <c r="J63" i="5"/>
  <c r="J64" i="5"/>
  <c r="J52" i="5"/>
  <c r="J53" i="5"/>
  <c r="J54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3" i="5"/>
  <c r="G51" i="1"/>
  <c r="H51" i="1" s="1"/>
  <c r="G50" i="1"/>
  <c r="I50" i="1" s="1"/>
  <c r="G49" i="1"/>
  <c r="I49" i="1" s="1"/>
  <c r="G48" i="1"/>
  <c r="I48" i="1" s="1"/>
  <c r="G47" i="1"/>
  <c r="I47" i="1" s="1"/>
  <c r="I46" i="1"/>
  <c r="G46" i="1"/>
  <c r="H46" i="1" s="1"/>
  <c r="G45" i="1"/>
  <c r="I45" i="1" s="1"/>
  <c r="G44" i="1"/>
  <c r="I44" i="1" s="1"/>
  <c r="G43" i="1"/>
  <c r="H43" i="1" s="1"/>
  <c r="G42" i="1"/>
  <c r="I42" i="1" s="1"/>
  <c r="G41" i="1"/>
  <c r="I41" i="1" s="1"/>
  <c r="H40" i="1"/>
  <c r="G40" i="1"/>
  <c r="I40" i="1" s="1"/>
  <c r="G39" i="1"/>
  <c r="I39" i="1" s="1"/>
  <c r="G37" i="1"/>
  <c r="H37" i="1" s="1"/>
  <c r="H36" i="1"/>
  <c r="G36" i="1"/>
  <c r="I36" i="1" s="1"/>
  <c r="G35" i="1"/>
  <c r="I35" i="1" s="1"/>
  <c r="G34" i="1"/>
  <c r="H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H28" i="1" s="1"/>
  <c r="G27" i="1"/>
  <c r="I27" i="1" s="1"/>
  <c r="G26" i="1"/>
  <c r="H26" i="1" s="1"/>
  <c r="G25" i="1"/>
  <c r="I25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H14" i="1"/>
  <c r="G14" i="1"/>
  <c r="I14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I43" i="1" l="1"/>
  <c r="I37" i="1"/>
  <c r="H31" i="1"/>
  <c r="H29" i="1"/>
  <c r="I34" i="1"/>
  <c r="H45" i="1"/>
  <c r="I26" i="1"/>
  <c r="H30" i="1"/>
  <c r="H39" i="1"/>
  <c r="H47" i="1"/>
  <c r="I28" i="1"/>
  <c r="H49" i="1"/>
  <c r="H32" i="1"/>
  <c r="H41" i="1"/>
  <c r="I51" i="1"/>
  <c r="H5" i="1"/>
  <c r="H27" i="1"/>
  <c r="H35" i="1"/>
  <c r="H44" i="1"/>
  <c r="H25" i="1"/>
  <c r="H33" i="1"/>
  <c r="H42" i="1"/>
  <c r="H50" i="1"/>
  <c r="H48" i="1"/>
  <c r="I67" i="2" l="1"/>
  <c r="L67" i="2" s="1"/>
  <c r="J67" i="2"/>
  <c r="I68" i="2"/>
  <c r="L68" i="2" s="1"/>
  <c r="J68" i="2"/>
  <c r="L237" i="6"/>
  <c r="J237" i="6"/>
  <c r="G237" i="6"/>
  <c r="L236" i="6"/>
  <c r="J236" i="6"/>
  <c r="G236" i="6"/>
  <c r="L235" i="6"/>
  <c r="J235" i="6"/>
  <c r="G235" i="6"/>
  <c r="L234" i="6"/>
  <c r="J234" i="6"/>
  <c r="G234" i="6"/>
  <c r="L233" i="6"/>
  <c r="J233" i="6"/>
  <c r="G233" i="6"/>
  <c r="L232" i="6"/>
  <c r="J232" i="6"/>
  <c r="G232" i="6"/>
  <c r="L231" i="6"/>
  <c r="J231" i="6"/>
  <c r="G231" i="6"/>
  <c r="L230" i="6"/>
  <c r="J230" i="6"/>
  <c r="G230" i="6"/>
  <c r="L229" i="6"/>
  <c r="J229" i="6"/>
  <c r="G229" i="6"/>
  <c r="L228" i="6"/>
  <c r="J228" i="6"/>
  <c r="G228" i="6"/>
  <c r="L227" i="6"/>
  <c r="J227" i="6"/>
  <c r="G227" i="6"/>
  <c r="L226" i="6"/>
  <c r="J226" i="6"/>
  <c r="G226" i="6"/>
  <c r="L225" i="6"/>
  <c r="J225" i="6"/>
  <c r="G225" i="6"/>
  <c r="L224" i="6"/>
  <c r="J224" i="6"/>
  <c r="G224" i="6"/>
  <c r="L223" i="6"/>
  <c r="J223" i="6"/>
  <c r="G223" i="6"/>
  <c r="L222" i="6"/>
  <c r="J222" i="6"/>
  <c r="G222" i="6"/>
  <c r="L221" i="6"/>
  <c r="J221" i="6"/>
  <c r="G22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191" i="6"/>
  <c r="G206" i="6"/>
  <c r="G204" i="6"/>
  <c r="G205" i="6"/>
  <c r="G195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08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0" i="6"/>
  <c r="G201" i="6"/>
  <c r="G193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49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70" i="6"/>
  <c r="L170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49" i="6"/>
  <c r="H148" i="6"/>
  <c r="H145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28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88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09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28" i="6"/>
  <c r="H128" i="6"/>
  <c r="G129" i="6"/>
  <c r="H129" i="6"/>
  <c r="G130" i="6"/>
  <c r="H130" i="6"/>
  <c r="G131" i="6"/>
  <c r="H131" i="6"/>
  <c r="G132" i="6"/>
  <c r="H132" i="6"/>
  <c r="G133" i="6"/>
  <c r="H133" i="6"/>
  <c r="G134" i="6"/>
  <c r="H134" i="6"/>
  <c r="G105" i="6"/>
  <c r="G106" i="6"/>
  <c r="G107" i="6"/>
  <c r="G103" i="6"/>
  <c r="G99" i="6"/>
  <c r="G100" i="6"/>
  <c r="G94" i="6"/>
  <c r="G95" i="6"/>
  <c r="G96" i="6"/>
  <c r="G97" i="6"/>
  <c r="G91" i="6"/>
  <c r="G92" i="6"/>
  <c r="G93" i="6"/>
  <c r="G89" i="6"/>
  <c r="J88" i="6"/>
  <c r="L8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J68" i="6"/>
  <c r="J67" i="6"/>
  <c r="L67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46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4" i="6"/>
  <c r="H144" i="6"/>
  <c r="G145" i="6"/>
  <c r="G139" i="6"/>
  <c r="H139" i="6"/>
  <c r="G136" i="6"/>
  <c r="H136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G43" i="6"/>
  <c r="H43" i="6"/>
  <c r="G44" i="6"/>
  <c r="J44" i="6" s="1"/>
  <c r="H44" i="6"/>
  <c r="G41" i="6"/>
  <c r="L41" i="6" s="1"/>
  <c r="H41" i="6"/>
  <c r="G37" i="6"/>
  <c r="J37" i="6" s="1"/>
  <c r="H37" i="6"/>
  <c r="G38" i="6"/>
  <c r="J38" i="6" s="1"/>
  <c r="H38" i="6"/>
  <c r="G36" i="6"/>
  <c r="J36" i="6" s="1"/>
  <c r="H36" i="6"/>
  <c r="G32" i="6"/>
  <c r="L32" i="6" s="1"/>
  <c r="H32" i="6"/>
  <c r="G33" i="6"/>
  <c r="L33" i="6" s="1"/>
  <c r="H33" i="6"/>
  <c r="G34" i="6"/>
  <c r="H34" i="6"/>
  <c r="G31" i="6"/>
  <c r="L31" i="6" s="1"/>
  <c r="H31" i="6"/>
  <c r="G28" i="6"/>
  <c r="J28" i="6" s="1"/>
  <c r="H28" i="6"/>
  <c r="G29" i="6"/>
  <c r="J29" i="6" s="1"/>
  <c r="H29" i="6"/>
  <c r="G26" i="6"/>
  <c r="H26" i="6"/>
  <c r="G22" i="6"/>
  <c r="L22" i="6" s="1"/>
  <c r="H22" i="6"/>
  <c r="G20" i="6"/>
  <c r="H20" i="6"/>
  <c r="G21" i="6"/>
  <c r="J21" i="6" s="1"/>
  <c r="H21" i="6"/>
  <c r="G18" i="6"/>
  <c r="H18" i="6"/>
  <c r="G17" i="6"/>
  <c r="H17" i="6"/>
  <c r="G12" i="6"/>
  <c r="J12" i="6" s="1"/>
  <c r="H12" i="6"/>
  <c r="G13" i="6"/>
  <c r="J13" i="6" s="1"/>
  <c r="H13" i="6"/>
  <c r="G14" i="6"/>
  <c r="L14" i="6" s="1"/>
  <c r="H14" i="6"/>
  <c r="G15" i="6"/>
  <c r="L15" i="6" s="1"/>
  <c r="H15" i="6"/>
  <c r="G11" i="6"/>
  <c r="J11" i="6" s="1"/>
  <c r="H11" i="6"/>
  <c r="G8" i="6"/>
  <c r="H8" i="6"/>
  <c r="G5" i="6"/>
  <c r="J5" i="6" s="1"/>
  <c r="H5" i="6"/>
  <c r="G6" i="6"/>
  <c r="L6" i="6" s="1"/>
  <c r="H6" i="6"/>
  <c r="K68" i="2" l="1"/>
  <c r="K67" i="2"/>
  <c r="O67" i="2"/>
  <c r="N67" i="2" s="1"/>
  <c r="O68" i="2"/>
  <c r="N68" i="2" s="1"/>
  <c r="J17" i="6"/>
  <c r="I17" i="6" s="1"/>
  <c r="J6" i="6"/>
  <c r="I6" i="6" s="1"/>
  <c r="L18" i="6"/>
  <c r="K18" i="6" s="1"/>
  <c r="L43" i="6"/>
  <c r="K43" i="6" s="1"/>
  <c r="L21" i="6"/>
  <c r="K21" i="6" s="1"/>
  <c r="J15" i="6"/>
  <c r="I15" i="6" s="1"/>
  <c r="L17" i="6"/>
  <c r="K17" i="6" s="1"/>
  <c r="L38" i="6"/>
  <c r="K38" i="6" s="1"/>
  <c r="L13" i="6"/>
  <c r="K13" i="6" s="1"/>
  <c r="L37" i="6"/>
  <c r="K37" i="6" s="1"/>
  <c r="L5" i="6"/>
  <c r="K5" i="6" s="1"/>
  <c r="L29" i="6"/>
  <c r="K29" i="6" s="1"/>
  <c r="J22" i="6"/>
  <c r="I22" i="6" s="1"/>
  <c r="J43" i="6"/>
  <c r="I43" i="6" s="1"/>
  <c r="I44" i="6"/>
  <c r="J18" i="6"/>
  <c r="I18" i="6" s="1"/>
  <c r="J31" i="6"/>
  <c r="I31" i="6" s="1"/>
  <c r="I36" i="6"/>
  <c r="L20" i="6"/>
  <c r="K20" i="6" s="1"/>
  <c r="L12" i="6"/>
  <c r="K12" i="6" s="1"/>
  <c r="J34" i="6"/>
  <c r="I34" i="6" s="1"/>
  <c r="J26" i="6"/>
  <c r="I26" i="6" s="1"/>
  <c r="L11" i="6"/>
  <c r="K11" i="6" s="1"/>
  <c r="J8" i="6"/>
  <c r="I8" i="6" s="1"/>
  <c r="L44" i="6"/>
  <c r="K44" i="6" s="1"/>
  <c r="L36" i="6"/>
  <c r="K36" i="6" s="1"/>
  <c r="L28" i="6"/>
  <c r="K28" i="6" s="1"/>
  <c r="J41" i="6"/>
  <c r="I41" i="6" s="1"/>
  <c r="J33" i="6"/>
  <c r="I33" i="6" s="1"/>
  <c r="I29" i="6"/>
  <c r="I37" i="6"/>
  <c r="L8" i="6"/>
  <c r="K8" i="6" s="1"/>
  <c r="I5" i="6"/>
  <c r="I38" i="6"/>
  <c r="J32" i="6"/>
  <c r="I32" i="6" s="1"/>
  <c r="J14" i="6"/>
  <c r="I14" i="6" s="1"/>
  <c r="L34" i="6"/>
  <c r="K34" i="6" s="1"/>
  <c r="I13" i="6"/>
  <c r="J20" i="6"/>
  <c r="I20" i="6" s="1"/>
  <c r="L26" i="6"/>
  <c r="K26" i="6" s="1"/>
  <c r="I11" i="6"/>
  <c r="I12" i="6"/>
  <c r="I28" i="6"/>
  <c r="K41" i="6"/>
  <c r="K31" i="6"/>
  <c r="K32" i="6"/>
  <c r="K33" i="6"/>
  <c r="K22" i="6"/>
  <c r="I21" i="6"/>
  <c r="K15" i="6"/>
  <c r="K6" i="6"/>
  <c r="K14" i="6"/>
  <c r="J5" i="2"/>
  <c r="I125" i="2" l="1"/>
  <c r="L125" i="2" s="1"/>
  <c r="J125" i="2"/>
  <c r="I126" i="2"/>
  <c r="J126" i="2"/>
  <c r="I120" i="2"/>
  <c r="L120" i="2" s="1"/>
  <c r="J120" i="2"/>
  <c r="I121" i="2"/>
  <c r="J121" i="2"/>
  <c r="I115" i="2"/>
  <c r="L115" i="2" s="1"/>
  <c r="J115" i="2"/>
  <c r="I116" i="2"/>
  <c r="O116" i="2" s="1"/>
  <c r="J116" i="2"/>
  <c r="I110" i="2"/>
  <c r="L110" i="2" s="1"/>
  <c r="J110" i="2"/>
  <c r="I111" i="2"/>
  <c r="L111" i="2" s="1"/>
  <c r="J111" i="2"/>
  <c r="I105" i="2"/>
  <c r="L105" i="2" s="1"/>
  <c r="J105" i="2"/>
  <c r="I106" i="2"/>
  <c r="L106" i="2" s="1"/>
  <c r="J106" i="2"/>
  <c r="I100" i="2"/>
  <c r="L100" i="2" s="1"/>
  <c r="J100" i="2"/>
  <c r="I101" i="2"/>
  <c r="O101" i="2" s="1"/>
  <c r="J101" i="2"/>
  <c r="I94" i="2"/>
  <c r="L94" i="2" s="1"/>
  <c r="J94" i="2"/>
  <c r="I96" i="2"/>
  <c r="L96" i="2" s="1"/>
  <c r="J96" i="2"/>
  <c r="I90" i="2"/>
  <c r="L90" i="2" s="1"/>
  <c r="J90" i="2"/>
  <c r="I91" i="2"/>
  <c r="O91" i="2" s="1"/>
  <c r="J91" i="2"/>
  <c r="K125" i="2" l="1"/>
  <c r="O125" i="2"/>
  <c r="N125" i="2" s="1"/>
  <c r="O126" i="2"/>
  <c r="N126" i="2" s="1"/>
  <c r="L126" i="2"/>
  <c r="K126" i="2" s="1"/>
  <c r="N116" i="2"/>
  <c r="K120" i="2"/>
  <c r="O120" i="2"/>
  <c r="N120" i="2" s="1"/>
  <c r="O121" i="2"/>
  <c r="N121" i="2" s="1"/>
  <c r="L121" i="2"/>
  <c r="K121" i="2" s="1"/>
  <c r="L116" i="2"/>
  <c r="K116" i="2" s="1"/>
  <c r="K115" i="2"/>
  <c r="O115" i="2"/>
  <c r="N115" i="2" s="1"/>
  <c r="K111" i="2"/>
  <c r="K110" i="2"/>
  <c r="O110" i="2"/>
  <c r="N110" i="2" s="1"/>
  <c r="O111" i="2"/>
  <c r="N111" i="2" s="1"/>
  <c r="K100" i="2"/>
  <c r="K106" i="2"/>
  <c r="K105" i="2"/>
  <c r="O105" i="2"/>
  <c r="N105" i="2" s="1"/>
  <c r="O106" i="2"/>
  <c r="N106" i="2" s="1"/>
  <c r="N101" i="2"/>
  <c r="O100" i="2"/>
  <c r="N100" i="2" s="1"/>
  <c r="K96" i="2"/>
  <c r="L101" i="2"/>
  <c r="K101" i="2" s="1"/>
  <c r="K94" i="2"/>
  <c r="O94" i="2"/>
  <c r="N94" i="2" s="1"/>
  <c r="O96" i="2"/>
  <c r="N96" i="2" s="1"/>
  <c r="N91" i="2"/>
  <c r="L91" i="2"/>
  <c r="K91" i="2" s="1"/>
  <c r="K90" i="2"/>
  <c r="O90" i="2"/>
  <c r="N90" i="2" s="1"/>
  <c r="G26" i="4" l="1"/>
  <c r="J26" i="4" s="1"/>
  <c r="G25" i="4"/>
  <c r="G24" i="4"/>
  <c r="J24" i="4" s="1"/>
  <c r="G23" i="4"/>
  <c r="G14" i="4"/>
  <c r="J14" i="4" s="1"/>
  <c r="G13" i="4"/>
  <c r="G12" i="4"/>
  <c r="J12" i="4" s="1"/>
  <c r="G11" i="4"/>
  <c r="H24" i="4" l="1"/>
  <c r="H26" i="4"/>
  <c r="H23" i="4"/>
  <c r="H25" i="4"/>
  <c r="J23" i="4"/>
  <c r="J25" i="4"/>
  <c r="H13" i="4"/>
  <c r="J11" i="4"/>
  <c r="J13" i="4"/>
  <c r="H11" i="4"/>
  <c r="H12" i="4"/>
  <c r="H14" i="4"/>
  <c r="I245" i="2" l="1"/>
  <c r="I246" i="2"/>
  <c r="I247" i="2"/>
  <c r="I248" i="2"/>
  <c r="I249" i="2"/>
  <c r="I250" i="2"/>
  <c r="I251" i="2"/>
  <c r="I237" i="2"/>
  <c r="I238" i="2"/>
  <c r="I239" i="2"/>
  <c r="I240" i="2"/>
  <c r="I241" i="2"/>
  <c r="I242" i="2"/>
  <c r="I243" i="2"/>
  <c r="I244" i="2"/>
  <c r="I231" i="2"/>
  <c r="I232" i="2"/>
  <c r="I233" i="2"/>
  <c r="I234" i="2"/>
  <c r="I235" i="2"/>
  <c r="I236" i="2"/>
  <c r="I223" i="2"/>
  <c r="I224" i="2"/>
  <c r="L224" i="2" s="1"/>
  <c r="I225" i="2"/>
  <c r="L225" i="2" s="1"/>
  <c r="I226" i="2"/>
  <c r="I227" i="2"/>
  <c r="I228" i="2"/>
  <c r="I229" i="2"/>
  <c r="I230" i="2"/>
  <c r="I217" i="2"/>
  <c r="I218" i="2"/>
  <c r="I219" i="2"/>
  <c r="I220" i="2"/>
  <c r="I221" i="2"/>
  <c r="I222" i="2"/>
  <c r="I216" i="2"/>
  <c r="I215" i="2"/>
  <c r="I212" i="2"/>
  <c r="O246" i="2"/>
  <c r="O245" i="2"/>
  <c r="I211" i="2"/>
  <c r="I210" i="2"/>
  <c r="I209" i="2"/>
  <c r="I208" i="2"/>
  <c r="I207" i="2"/>
  <c r="I206" i="2"/>
  <c r="I205" i="2"/>
  <c r="I204" i="2"/>
  <c r="I203" i="2"/>
  <c r="I193" i="2"/>
  <c r="I192" i="2"/>
  <c r="I191" i="2"/>
  <c r="I190" i="2"/>
  <c r="I189" i="2"/>
  <c r="I188" i="2"/>
  <c r="I187" i="2"/>
  <c r="I186" i="2"/>
  <c r="I185" i="2"/>
  <c r="I184" i="2"/>
  <c r="I183" i="2"/>
  <c r="I173" i="2"/>
  <c r="I174" i="2"/>
  <c r="I175" i="2"/>
  <c r="I161" i="2"/>
  <c r="J161" i="2"/>
  <c r="J156" i="2"/>
  <c r="I156" i="2"/>
  <c r="J155" i="2"/>
  <c r="I155" i="2"/>
  <c r="I152" i="2"/>
  <c r="J152" i="2"/>
  <c r="I145" i="2"/>
  <c r="J145" i="2"/>
  <c r="I144" i="2"/>
  <c r="J144" i="2"/>
  <c r="I142" i="2"/>
  <c r="J142" i="2"/>
  <c r="I143" i="2"/>
  <c r="J143" i="2"/>
  <c r="I133" i="2"/>
  <c r="J133" i="2"/>
  <c r="J117" i="2"/>
  <c r="I117" i="2"/>
  <c r="J114" i="2"/>
  <c r="I114" i="2"/>
  <c r="J113" i="2"/>
  <c r="I113" i="2"/>
  <c r="J107" i="2"/>
  <c r="I107" i="2"/>
  <c r="J104" i="2"/>
  <c r="I104" i="2"/>
  <c r="J103" i="2"/>
  <c r="I103" i="2"/>
  <c r="O244" i="2" l="1"/>
  <c r="L103" i="2"/>
  <c r="K103" i="2" s="1"/>
  <c r="O114" i="2"/>
  <c r="N114" i="2" s="1"/>
  <c r="L175" i="2"/>
  <c r="O209" i="2"/>
  <c r="O243" i="2"/>
  <c r="L142" i="2"/>
  <c r="K142" i="2" s="1"/>
  <c r="L174" i="2"/>
  <c r="L227" i="2"/>
  <c r="O249" i="2"/>
  <c r="L211" i="2"/>
  <c r="O240" i="2"/>
  <c r="O247" i="2"/>
  <c r="L113" i="2"/>
  <c r="K113" i="2" s="1"/>
  <c r="O152" i="2"/>
  <c r="N152" i="2" s="1"/>
  <c r="O155" i="2"/>
  <c r="N155" i="2" s="1"/>
  <c r="L184" i="2"/>
  <c r="O224" i="2"/>
  <c r="L161" i="2"/>
  <c r="K161" i="2" s="1"/>
  <c r="O104" i="2"/>
  <c r="N104" i="2" s="1"/>
  <c r="L133" i="2"/>
  <c r="K133" i="2" s="1"/>
  <c r="L145" i="2"/>
  <c r="K145" i="2" s="1"/>
  <c r="L223" i="2"/>
  <c r="O225" i="2"/>
  <c r="L226" i="2"/>
  <c r="O223" i="2"/>
  <c r="O242" i="2"/>
  <c r="O248" i="2"/>
  <c r="O227" i="2"/>
  <c r="L228" i="2"/>
  <c r="O250" i="2"/>
  <c r="L230" i="2"/>
  <c r="O251" i="2"/>
  <c r="O241" i="2"/>
  <c r="O230" i="2"/>
  <c r="O228" i="2"/>
  <c r="O226" i="2"/>
  <c r="L229" i="2"/>
  <c r="O229" i="2"/>
  <c r="O173" i="2"/>
  <c r="L173" i="2"/>
  <c r="L205" i="2"/>
  <c r="O205" i="2"/>
  <c r="O211" i="2"/>
  <c r="L207" i="2"/>
  <c r="O207" i="2"/>
  <c r="L204" i="2"/>
  <c r="L206" i="2"/>
  <c r="L208" i="2"/>
  <c r="L210" i="2"/>
  <c r="L212" i="2"/>
  <c r="L203" i="2"/>
  <c r="O203" i="2"/>
  <c r="O204" i="2"/>
  <c r="O206" i="2"/>
  <c r="O208" i="2"/>
  <c r="O210" i="2"/>
  <c r="O212" i="2"/>
  <c r="L209" i="2"/>
  <c r="O175" i="2"/>
  <c r="O174" i="2"/>
  <c r="L186" i="2"/>
  <c r="L188" i="2"/>
  <c r="L190" i="2"/>
  <c r="L192" i="2"/>
  <c r="O184" i="2"/>
  <c r="O186" i="2"/>
  <c r="O188" i="2"/>
  <c r="O190" i="2"/>
  <c r="O192" i="2"/>
  <c r="L183" i="2"/>
  <c r="L185" i="2"/>
  <c r="L187" i="2"/>
  <c r="L189" i="2"/>
  <c r="L191" i="2"/>
  <c r="L193" i="2"/>
  <c r="O183" i="2"/>
  <c r="O185" i="2"/>
  <c r="O187" i="2"/>
  <c r="O189" i="2"/>
  <c r="O191" i="2"/>
  <c r="O193" i="2"/>
  <c r="O161" i="2"/>
  <c r="N161" i="2" s="1"/>
  <c r="O143" i="2"/>
  <c r="N143" i="2" s="1"/>
  <c r="L143" i="2"/>
  <c r="K143" i="2" s="1"/>
  <c r="L152" i="2"/>
  <c r="K152" i="2" s="1"/>
  <c r="O144" i="2"/>
  <c r="N144" i="2" s="1"/>
  <c r="L144" i="2"/>
  <c r="K144" i="2" s="1"/>
  <c r="L156" i="2"/>
  <c r="K156" i="2" s="1"/>
  <c r="L155" i="2"/>
  <c r="K155" i="2" s="1"/>
  <c r="O156" i="2"/>
  <c r="N156" i="2" s="1"/>
  <c r="O145" i="2"/>
  <c r="N145" i="2" s="1"/>
  <c r="O133" i="2"/>
  <c r="N133" i="2" s="1"/>
  <c r="O142" i="2"/>
  <c r="N142" i="2" s="1"/>
  <c r="O113" i="2"/>
  <c r="N113" i="2" s="1"/>
  <c r="L117" i="2"/>
  <c r="K117" i="2" s="1"/>
  <c r="O103" i="2"/>
  <c r="N103" i="2" s="1"/>
  <c r="L114" i="2"/>
  <c r="K114" i="2" s="1"/>
  <c r="O117" i="2"/>
  <c r="N117" i="2" s="1"/>
  <c r="L107" i="2"/>
  <c r="K107" i="2" s="1"/>
  <c r="L104" i="2"/>
  <c r="K104" i="2" s="1"/>
  <c r="O107" i="2"/>
  <c r="N107" i="2" s="1"/>
  <c r="J42" i="2" l="1"/>
  <c r="I42" i="2"/>
  <c r="J41" i="2"/>
  <c r="I41" i="2"/>
  <c r="J40" i="2"/>
  <c r="I40" i="2"/>
  <c r="J39" i="2"/>
  <c r="I39" i="2"/>
  <c r="J38" i="2"/>
  <c r="I38" i="2"/>
  <c r="J37" i="2"/>
  <c r="I37" i="2"/>
  <c r="I32" i="2"/>
  <c r="J32" i="2"/>
  <c r="I33" i="2"/>
  <c r="J33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I31" i="2"/>
  <c r="J31" i="2"/>
  <c r="I34" i="2"/>
  <c r="J34" i="2"/>
  <c r="I35" i="2"/>
  <c r="J35" i="2"/>
  <c r="I36" i="2"/>
  <c r="J36" i="2"/>
  <c r="I19" i="2"/>
  <c r="J19" i="2"/>
  <c r="I18" i="2"/>
  <c r="J18" i="2"/>
  <c r="I5" i="2"/>
  <c r="G37" i="4"/>
  <c r="H37" i="4" s="1"/>
  <c r="G45" i="4"/>
  <c r="G46" i="4"/>
  <c r="G47" i="4"/>
  <c r="G48" i="4"/>
  <c r="J48" i="4" s="1"/>
  <c r="G49" i="4"/>
  <c r="H49" i="4" s="1"/>
  <c r="G50" i="4"/>
  <c r="H50" i="4" s="1"/>
  <c r="G51" i="4"/>
  <c r="H51" i="4" s="1"/>
  <c r="G52" i="4"/>
  <c r="H52" i="4" s="1"/>
  <c r="G38" i="4"/>
  <c r="G39" i="4"/>
  <c r="J39" i="4" s="1"/>
  <c r="G40" i="4"/>
  <c r="J40" i="4" s="1"/>
  <c r="G41" i="4"/>
  <c r="J41" i="4" s="1"/>
  <c r="G42" i="4"/>
  <c r="J42" i="4" s="1"/>
  <c r="G43" i="4"/>
  <c r="J43" i="4" s="1"/>
  <c r="G44" i="4"/>
  <c r="J44" i="4" s="1"/>
  <c r="G31" i="4"/>
  <c r="J31" i="4" s="1"/>
  <c r="G32" i="4"/>
  <c r="J32" i="4" s="1"/>
  <c r="G33" i="4"/>
  <c r="J33" i="4" s="1"/>
  <c r="G34" i="4"/>
  <c r="G35" i="4"/>
  <c r="G36" i="4"/>
  <c r="J36" i="4" s="1"/>
  <c r="G27" i="4"/>
  <c r="G28" i="4"/>
  <c r="J28" i="4" s="1"/>
  <c r="G29" i="4"/>
  <c r="J29" i="4" s="1"/>
  <c r="G30" i="4"/>
  <c r="G19" i="4"/>
  <c r="J19" i="4" s="1"/>
  <c r="G20" i="4"/>
  <c r="H20" i="4" s="1"/>
  <c r="G21" i="4"/>
  <c r="J21" i="4" s="1"/>
  <c r="G22" i="4"/>
  <c r="G7" i="4"/>
  <c r="H7" i="4" s="1"/>
  <c r="G9" i="4"/>
  <c r="H9" i="4" s="1"/>
  <c r="G10" i="4"/>
  <c r="G15" i="4"/>
  <c r="J15" i="4" s="1"/>
  <c r="G16" i="4"/>
  <c r="J16" i="4" s="1"/>
  <c r="G17" i="4"/>
  <c r="J17" i="4" s="1"/>
  <c r="G18" i="4"/>
  <c r="H18" i="4" s="1"/>
  <c r="H48" i="4" l="1"/>
  <c r="L5" i="2"/>
  <c r="K5" i="2" s="1"/>
  <c r="O33" i="2"/>
  <c r="N33" i="2" s="1"/>
  <c r="L39" i="2"/>
  <c r="K39" i="2" s="1"/>
  <c r="L28" i="2"/>
  <c r="K28" i="2" s="1"/>
  <c r="L40" i="2"/>
  <c r="K40" i="2" s="1"/>
  <c r="L27" i="2"/>
  <c r="K27" i="2" s="1"/>
  <c r="L32" i="2"/>
  <c r="K32" i="2" s="1"/>
  <c r="O25" i="2"/>
  <c r="N25" i="2" s="1"/>
  <c r="O29" i="2"/>
  <c r="N29" i="2" s="1"/>
  <c r="O41" i="2"/>
  <c r="N41" i="2" s="1"/>
  <c r="L31" i="2"/>
  <c r="K31" i="2" s="1"/>
  <c r="O35" i="2"/>
  <c r="N35" i="2" s="1"/>
  <c r="L19" i="2"/>
  <c r="K19" i="2" s="1"/>
  <c r="L18" i="2"/>
  <c r="K18" i="2" s="1"/>
  <c r="O34" i="2"/>
  <c r="N34" i="2" s="1"/>
  <c r="H32" i="4"/>
  <c r="H47" i="4"/>
  <c r="H15" i="4"/>
  <c r="H29" i="4"/>
  <c r="H35" i="4"/>
  <c r="H34" i="4"/>
  <c r="H33" i="4"/>
  <c r="J52" i="4"/>
  <c r="J10" i="4"/>
  <c r="J37" i="4"/>
  <c r="J22" i="4"/>
  <c r="H42" i="4"/>
  <c r="H22" i="4"/>
  <c r="H40" i="4"/>
  <c r="O40" i="2"/>
  <c r="N40" i="2" s="1"/>
  <c r="L38" i="2"/>
  <c r="K38" i="2" s="1"/>
  <c r="O38" i="2"/>
  <c r="N38" i="2" s="1"/>
  <c r="L33" i="2"/>
  <c r="K33" i="2" s="1"/>
  <c r="L37" i="2"/>
  <c r="K37" i="2" s="1"/>
  <c r="O39" i="2"/>
  <c r="N39" i="2" s="1"/>
  <c r="O37" i="2"/>
  <c r="N37" i="2" s="1"/>
  <c r="L42" i="2"/>
  <c r="K42" i="2" s="1"/>
  <c r="L41" i="2"/>
  <c r="K41" i="2" s="1"/>
  <c r="O42" i="2"/>
  <c r="N42" i="2" s="1"/>
  <c r="O32" i="2"/>
  <c r="N32" i="2" s="1"/>
  <c r="L34" i="2"/>
  <c r="K34" i="2" s="1"/>
  <c r="L26" i="2"/>
  <c r="K26" i="2" s="1"/>
  <c r="O26" i="2"/>
  <c r="N26" i="2" s="1"/>
  <c r="O36" i="2"/>
  <c r="N36" i="2" s="1"/>
  <c r="O28" i="2"/>
  <c r="N28" i="2" s="1"/>
  <c r="L25" i="2"/>
  <c r="K25" i="2" s="1"/>
  <c r="L24" i="2"/>
  <c r="K24" i="2" s="1"/>
  <c r="O24" i="2"/>
  <c r="N24" i="2" s="1"/>
  <c r="L36" i="2"/>
  <c r="K36" i="2" s="1"/>
  <c r="O27" i="2"/>
  <c r="N27" i="2" s="1"/>
  <c r="L30" i="2"/>
  <c r="K30" i="2" s="1"/>
  <c r="L29" i="2"/>
  <c r="K29" i="2" s="1"/>
  <c r="L35" i="2"/>
  <c r="K35" i="2" s="1"/>
  <c r="O30" i="2"/>
  <c r="N30" i="2" s="1"/>
  <c r="O31" i="2"/>
  <c r="N31" i="2" s="1"/>
  <c r="O19" i="2"/>
  <c r="N19" i="2" s="1"/>
  <c r="O18" i="2"/>
  <c r="N18" i="2" s="1"/>
  <c r="O5" i="2"/>
  <c r="N5" i="2" s="1"/>
  <c r="H45" i="4"/>
  <c r="J45" i="4"/>
  <c r="H28" i="4"/>
  <c r="H27" i="4"/>
  <c r="J35" i="4"/>
  <c r="H46" i="4"/>
  <c r="J27" i="4"/>
  <c r="J34" i="4"/>
  <c r="H17" i="4"/>
  <c r="H44" i="4"/>
  <c r="H16" i="4"/>
  <c r="H36" i="4"/>
  <c r="H43" i="4"/>
  <c r="H41" i="4"/>
  <c r="J9" i="4"/>
  <c r="J51" i="4"/>
  <c r="J7" i="4"/>
  <c r="J49" i="4"/>
  <c r="J18" i="4"/>
  <c r="H31" i="4"/>
  <c r="H38" i="4"/>
  <c r="J47" i="4"/>
  <c r="J38" i="4"/>
  <c r="J50" i="4"/>
  <c r="H10" i="4"/>
  <c r="J30" i="4"/>
  <c r="H39" i="4"/>
  <c r="H30" i="4"/>
  <c r="J46" i="4"/>
  <c r="H21" i="4"/>
  <c r="J20" i="4"/>
  <c r="H19" i="4"/>
  <c r="G207" i="6" l="1"/>
  <c r="G203" i="6"/>
  <c r="G202" i="6"/>
  <c r="G199" i="6"/>
  <c r="G198" i="6"/>
  <c r="G197" i="6"/>
  <c r="G196" i="6"/>
  <c r="G194" i="6"/>
  <c r="G192" i="6"/>
  <c r="G191" i="6"/>
  <c r="G148" i="6"/>
  <c r="H147" i="6"/>
  <c r="G147" i="6"/>
  <c r="H146" i="6"/>
  <c r="G146" i="6"/>
  <c r="H143" i="6"/>
  <c r="G143" i="6"/>
  <c r="H142" i="6"/>
  <c r="G142" i="6"/>
  <c r="H141" i="6"/>
  <c r="G141" i="6"/>
  <c r="H140" i="6"/>
  <c r="G140" i="6"/>
  <c r="H138" i="6"/>
  <c r="G138" i="6"/>
  <c r="H137" i="6"/>
  <c r="G137" i="6"/>
  <c r="H135" i="6"/>
  <c r="G135" i="6"/>
  <c r="G108" i="6"/>
  <c r="G104" i="6"/>
  <c r="G102" i="6"/>
  <c r="G101" i="6"/>
  <c r="G98" i="6"/>
  <c r="G90" i="6"/>
  <c r="G88" i="6"/>
  <c r="H45" i="6"/>
  <c r="G45" i="6"/>
  <c r="H42" i="6"/>
  <c r="G42" i="6"/>
  <c r="H40" i="6"/>
  <c r="G40" i="6"/>
  <c r="H39" i="6"/>
  <c r="G39" i="6"/>
  <c r="H35" i="6"/>
  <c r="G35" i="6"/>
  <c r="H30" i="6"/>
  <c r="G30" i="6"/>
  <c r="H27" i="6"/>
  <c r="G27" i="6"/>
  <c r="H25" i="6"/>
  <c r="G25" i="6"/>
  <c r="H24" i="6"/>
  <c r="G24" i="6"/>
  <c r="H23" i="6"/>
  <c r="G23" i="6"/>
  <c r="H19" i="6"/>
  <c r="G19" i="6"/>
  <c r="H16" i="6"/>
  <c r="G16" i="6"/>
  <c r="H10" i="6"/>
  <c r="G10" i="6"/>
  <c r="H9" i="6"/>
  <c r="G9" i="6"/>
  <c r="H7" i="6"/>
  <c r="G7" i="6"/>
  <c r="H4" i="6"/>
  <c r="G4" i="6"/>
  <c r="L9" i="6" l="1"/>
  <c r="K9" i="6" s="1"/>
  <c r="J9" i="6"/>
  <c r="I9" i="6" s="1"/>
  <c r="J45" i="6"/>
  <c r="I45" i="6" s="1"/>
  <c r="L45" i="6"/>
  <c r="K45" i="6" s="1"/>
  <c r="L42" i="6"/>
  <c r="K42" i="6" s="1"/>
  <c r="J42" i="6"/>
  <c r="I42" i="6" s="1"/>
  <c r="L10" i="6"/>
  <c r="K10" i="6" s="1"/>
  <c r="J10" i="6"/>
  <c r="I10" i="6" s="1"/>
  <c r="L16" i="6"/>
  <c r="K16" i="6" s="1"/>
  <c r="J16" i="6"/>
  <c r="I16" i="6" s="1"/>
  <c r="L25" i="6"/>
  <c r="K25" i="6" s="1"/>
  <c r="J25" i="6"/>
  <c r="I25" i="6" s="1"/>
  <c r="L39" i="6"/>
  <c r="K39" i="6" s="1"/>
  <c r="J39" i="6"/>
  <c r="I39" i="6" s="1"/>
  <c r="J30" i="6"/>
  <c r="I30" i="6" s="1"/>
  <c r="L30" i="6"/>
  <c r="K30" i="6" s="1"/>
  <c r="L24" i="6"/>
  <c r="K24" i="6" s="1"/>
  <c r="J24" i="6"/>
  <c r="I24" i="6" s="1"/>
  <c r="L4" i="6"/>
  <c r="K4" i="6" s="1"/>
  <c r="J4" i="6"/>
  <c r="I4" i="6" s="1"/>
  <c r="L23" i="6"/>
  <c r="K23" i="6" s="1"/>
  <c r="J23" i="6"/>
  <c r="I23" i="6" s="1"/>
  <c r="L7" i="6"/>
  <c r="K7" i="6" s="1"/>
  <c r="J7" i="6"/>
  <c r="I7" i="6" s="1"/>
  <c r="J19" i="6"/>
  <c r="I19" i="6" s="1"/>
  <c r="L19" i="6"/>
  <c r="K19" i="6" s="1"/>
  <c r="J27" i="6"/>
  <c r="I27" i="6" s="1"/>
  <c r="L27" i="6"/>
  <c r="K27" i="6" s="1"/>
  <c r="J40" i="6"/>
  <c r="I40" i="6" s="1"/>
  <c r="L40" i="6"/>
  <c r="K40" i="6" s="1"/>
  <c r="L35" i="6"/>
  <c r="K35" i="6" s="1"/>
  <c r="J35" i="6"/>
  <c r="I35" i="6" s="1"/>
  <c r="G8" i="4"/>
  <c r="L216" i="2"/>
  <c r="L217" i="2"/>
  <c r="L218" i="2"/>
  <c r="L219" i="2"/>
  <c r="L220" i="2"/>
  <c r="L221" i="2"/>
  <c r="L222" i="2"/>
  <c r="L231" i="2"/>
  <c r="L232" i="2"/>
  <c r="L233" i="2"/>
  <c r="L234" i="2"/>
  <c r="L235" i="2"/>
  <c r="L236" i="2"/>
  <c r="L237" i="2"/>
  <c r="L238" i="2"/>
  <c r="L239" i="2"/>
  <c r="L215" i="2"/>
  <c r="O216" i="2"/>
  <c r="O217" i="2"/>
  <c r="O218" i="2"/>
  <c r="O219" i="2"/>
  <c r="O220" i="2"/>
  <c r="O221" i="2"/>
  <c r="O222" i="2"/>
  <c r="O231" i="2"/>
  <c r="O232" i="2"/>
  <c r="O233" i="2"/>
  <c r="O234" i="2"/>
  <c r="O235" i="2"/>
  <c r="O236" i="2"/>
  <c r="O237" i="2"/>
  <c r="O238" i="2"/>
  <c r="O239" i="2"/>
  <c r="O215" i="2"/>
  <c r="H8" i="4" l="1"/>
  <c r="J8" i="4"/>
  <c r="I164" i="2"/>
  <c r="I165" i="2"/>
  <c r="I166" i="2"/>
  <c r="I167" i="2"/>
  <c r="I168" i="2"/>
  <c r="I169" i="2"/>
  <c r="I170" i="2"/>
  <c r="I171" i="2"/>
  <c r="I172" i="2"/>
  <c r="I176" i="2"/>
  <c r="I177" i="2"/>
  <c r="I178" i="2"/>
  <c r="I179" i="2"/>
  <c r="I180" i="2"/>
  <c r="I181" i="2"/>
  <c r="I182" i="2"/>
  <c r="I194" i="2"/>
  <c r="I195" i="2"/>
  <c r="I196" i="2"/>
  <c r="I197" i="2"/>
  <c r="I198" i="2"/>
  <c r="I199" i="2"/>
  <c r="I200" i="2"/>
  <c r="I201" i="2"/>
  <c r="I202" i="2"/>
  <c r="L199" i="2" l="1"/>
  <c r="L168" i="2"/>
  <c r="L178" i="2"/>
  <c r="L176" i="2"/>
  <c r="L201" i="2"/>
  <c r="L167" i="2"/>
  <c r="L165" i="2"/>
  <c r="L196" i="2"/>
  <c r="O179" i="2"/>
  <c r="O166" i="2"/>
  <c r="L197" i="2"/>
  <c r="L172" i="2"/>
  <c r="L164" i="2"/>
  <c r="L182" i="2"/>
  <c r="L171" i="2"/>
  <c r="L195" i="2"/>
  <c r="L181" i="2"/>
  <c r="O170" i="2"/>
  <c r="L200" i="2"/>
  <c r="O177" i="2"/>
  <c r="O198" i="2"/>
  <c r="O202" i="2"/>
  <c r="L194" i="2"/>
  <c r="L180" i="2"/>
  <c r="L169" i="2"/>
  <c r="O194" i="2"/>
  <c r="L198" i="2"/>
  <c r="O180" i="2"/>
  <c r="L179" i="2"/>
  <c r="O172" i="2"/>
  <c r="L166" i="2"/>
  <c r="O195" i="2"/>
  <c r="O176" i="2"/>
  <c r="O165" i="2"/>
  <c r="L170" i="2"/>
  <c r="O197" i="2"/>
  <c r="O182" i="2"/>
  <c r="O168" i="2"/>
  <c r="L202" i="2"/>
  <c r="L177" i="2"/>
  <c r="O200" i="2"/>
  <c r="O196" i="2"/>
  <c r="O171" i="2"/>
  <c r="O199" i="2"/>
  <c r="O181" i="2"/>
  <c r="O167" i="2"/>
  <c r="O164" i="2"/>
  <c r="O201" i="2"/>
  <c r="O178" i="2"/>
  <c r="O169" i="2"/>
  <c r="J139" i="2" l="1"/>
  <c r="I139" i="2"/>
  <c r="O139" i="2" s="1"/>
  <c r="J138" i="2"/>
  <c r="I138" i="2"/>
  <c r="J127" i="2"/>
  <c r="I127" i="2"/>
  <c r="J124" i="2"/>
  <c r="I124" i="2"/>
  <c r="J123" i="2"/>
  <c r="I123" i="2"/>
  <c r="J122" i="2"/>
  <c r="I122" i="2"/>
  <c r="J119" i="2"/>
  <c r="I119" i="2"/>
  <c r="J118" i="2"/>
  <c r="I118" i="2"/>
  <c r="J112" i="2"/>
  <c r="I112" i="2"/>
  <c r="J109" i="2"/>
  <c r="I109" i="2"/>
  <c r="J108" i="2"/>
  <c r="I108" i="2"/>
  <c r="J102" i="2"/>
  <c r="I102" i="2"/>
  <c r="J99" i="2"/>
  <c r="I99" i="2"/>
  <c r="J98" i="2"/>
  <c r="I98" i="2"/>
  <c r="J95" i="2"/>
  <c r="I95" i="2"/>
  <c r="O118" i="2" l="1"/>
  <c r="N118" i="2" s="1"/>
  <c r="O124" i="2"/>
  <c r="N124" i="2" s="1"/>
  <c r="L102" i="2"/>
  <c r="K102" i="2" s="1"/>
  <c r="L119" i="2"/>
  <c r="K119" i="2" s="1"/>
  <c r="O122" i="2"/>
  <c r="N122" i="2" s="1"/>
  <c r="O108" i="2"/>
  <c r="N108" i="2" s="1"/>
  <c r="L127" i="2"/>
  <c r="K127" i="2" s="1"/>
  <c r="O109" i="2"/>
  <c r="N109" i="2" s="1"/>
  <c r="O138" i="2"/>
  <c r="N138" i="2" s="1"/>
  <c r="L99" i="2"/>
  <c r="K99" i="2" s="1"/>
  <c r="O123" i="2"/>
  <c r="N123" i="2" s="1"/>
  <c r="O98" i="2"/>
  <c r="N98" i="2" s="1"/>
  <c r="O112" i="2"/>
  <c r="N112" i="2" s="1"/>
  <c r="N139" i="2"/>
  <c r="L138" i="2"/>
  <c r="K138" i="2" s="1"/>
  <c r="L139" i="2"/>
  <c r="K139" i="2" s="1"/>
  <c r="L95" i="2"/>
  <c r="K95" i="2" s="1"/>
  <c r="O95" i="2"/>
  <c r="N95" i="2" s="1"/>
  <c r="L112" i="2"/>
  <c r="K112" i="2" s="1"/>
  <c r="L124" i="2"/>
  <c r="K124" i="2" s="1"/>
  <c r="O127" i="2"/>
  <c r="N127" i="2" s="1"/>
  <c r="L123" i="2"/>
  <c r="K123" i="2" s="1"/>
  <c r="O102" i="2"/>
  <c r="N102" i="2" s="1"/>
  <c r="L118" i="2"/>
  <c r="K118" i="2" s="1"/>
  <c r="L98" i="2"/>
  <c r="K98" i="2" s="1"/>
  <c r="O119" i="2"/>
  <c r="N119" i="2" s="1"/>
  <c r="L122" i="2"/>
  <c r="K122" i="2" s="1"/>
  <c r="L109" i="2"/>
  <c r="K109" i="2" s="1"/>
  <c r="L108" i="2"/>
  <c r="K108" i="2" s="1"/>
  <c r="O99" i="2"/>
  <c r="N99" i="2" s="1"/>
  <c r="J73" i="2"/>
  <c r="I73" i="2"/>
  <c r="J84" i="2"/>
  <c r="J85" i="2"/>
  <c r="I84" i="2"/>
  <c r="J22" i="2"/>
  <c r="I22" i="2"/>
  <c r="L73" i="2" l="1"/>
  <c r="K73" i="2" s="1"/>
  <c r="O73" i="2"/>
  <c r="N73" i="2" s="1"/>
  <c r="F84" i="2"/>
  <c r="L84" i="2"/>
  <c r="K84" i="2" s="1"/>
  <c r="O84" i="2"/>
  <c r="N84" i="2" s="1"/>
  <c r="L22" i="2"/>
  <c r="K22" i="2" s="1"/>
  <c r="O22" i="2"/>
  <c r="N22" i="2" s="1"/>
  <c r="H101" i="5" l="1"/>
  <c r="G101" i="5"/>
  <c r="J101" i="5" s="1"/>
  <c r="H100" i="5"/>
  <c r="G100" i="5"/>
  <c r="M100" i="5" s="1"/>
  <c r="L100" i="5" s="1"/>
  <c r="H99" i="5"/>
  <c r="G99" i="5"/>
  <c r="H98" i="5"/>
  <c r="G98" i="5"/>
  <c r="H97" i="5"/>
  <c r="G97" i="5"/>
  <c r="H96" i="5"/>
  <c r="G96" i="5"/>
  <c r="H95" i="5"/>
  <c r="G95" i="5"/>
  <c r="M95" i="5" s="1"/>
  <c r="H94" i="5"/>
  <c r="G94" i="5"/>
  <c r="J94" i="5" s="1"/>
  <c r="H93" i="5"/>
  <c r="I93" i="5" s="1"/>
  <c r="G93" i="5"/>
  <c r="H92" i="5"/>
  <c r="G92" i="5"/>
  <c r="J92" i="5" s="1"/>
  <c r="H90" i="5"/>
  <c r="G90" i="5"/>
  <c r="J90" i="5" s="1"/>
  <c r="H89" i="5"/>
  <c r="G89" i="5"/>
  <c r="I89" i="5" s="1"/>
  <c r="H88" i="5"/>
  <c r="G88" i="5"/>
  <c r="H87" i="5"/>
  <c r="G87" i="5"/>
  <c r="H86" i="5"/>
  <c r="I86" i="5" s="1"/>
  <c r="G86" i="5"/>
  <c r="H85" i="5"/>
  <c r="G85" i="5"/>
  <c r="H84" i="5"/>
  <c r="G84" i="5"/>
  <c r="H83" i="5"/>
  <c r="G83" i="5"/>
  <c r="M83" i="5" s="1"/>
  <c r="L83" i="5" s="1"/>
  <c r="H82" i="5"/>
  <c r="G82" i="5"/>
  <c r="M82" i="5" s="1"/>
  <c r="H81" i="5"/>
  <c r="G81" i="5"/>
  <c r="H80" i="5"/>
  <c r="G80" i="5"/>
  <c r="H79" i="5"/>
  <c r="G79" i="5"/>
  <c r="H78" i="5"/>
  <c r="G78" i="5"/>
  <c r="M78" i="5" s="1"/>
  <c r="H77" i="5"/>
  <c r="G77" i="5"/>
  <c r="H76" i="5"/>
  <c r="I76" i="5" s="1"/>
  <c r="G76" i="5"/>
  <c r="H75" i="5"/>
  <c r="G75" i="5"/>
  <c r="J75" i="5" s="1"/>
  <c r="I75" i="5" s="1"/>
  <c r="H70" i="5"/>
  <c r="G70" i="5"/>
  <c r="M70" i="5" s="1"/>
  <c r="L70" i="5" s="1"/>
  <c r="H69" i="5"/>
  <c r="G69" i="5"/>
  <c r="J69" i="5" s="1"/>
  <c r="H68" i="5"/>
  <c r="G68" i="5"/>
  <c r="J68" i="5" s="1"/>
  <c r="H67" i="5"/>
  <c r="G67" i="5"/>
  <c r="H66" i="5"/>
  <c r="G66" i="5"/>
  <c r="H65" i="5"/>
  <c r="G65" i="5"/>
  <c r="H64" i="5"/>
  <c r="G64" i="5"/>
  <c r="H63" i="5"/>
  <c r="G63" i="5"/>
  <c r="H62" i="5"/>
  <c r="I62" i="5" s="1"/>
  <c r="G62" i="5"/>
  <c r="M62" i="5" s="1"/>
  <c r="H61" i="5"/>
  <c r="G61" i="5"/>
  <c r="J61" i="5" s="1"/>
  <c r="H60" i="5"/>
  <c r="G60" i="5"/>
  <c r="H59" i="5"/>
  <c r="G59" i="5"/>
  <c r="H58" i="5"/>
  <c r="G58" i="5"/>
  <c r="H57" i="5"/>
  <c r="G57" i="5"/>
  <c r="H56" i="5"/>
  <c r="G56" i="5"/>
  <c r="H55" i="5"/>
  <c r="G55" i="5"/>
  <c r="M55" i="5" s="1"/>
  <c r="H54" i="5"/>
  <c r="G54" i="5"/>
  <c r="H53" i="5"/>
  <c r="G53" i="5"/>
  <c r="H52" i="5"/>
  <c r="I52" i="5" s="1"/>
  <c r="G52" i="5"/>
  <c r="H51" i="5"/>
  <c r="G51" i="5"/>
  <c r="J51" i="5" s="1"/>
  <c r="H49" i="5"/>
  <c r="I49" i="5" s="1"/>
  <c r="G49" i="5"/>
  <c r="H48" i="5"/>
  <c r="G48" i="5"/>
  <c r="M48" i="5" s="1"/>
  <c r="H47" i="5"/>
  <c r="G47" i="5"/>
  <c r="H46" i="5"/>
  <c r="G46" i="5"/>
  <c r="H45" i="5"/>
  <c r="G45" i="5"/>
  <c r="M45" i="5" s="1"/>
  <c r="H44" i="5"/>
  <c r="G44" i="5"/>
  <c r="J44" i="5" s="1"/>
  <c r="H43" i="5"/>
  <c r="G43" i="5"/>
  <c r="J43" i="5" s="1"/>
  <c r="H42" i="5"/>
  <c r="G42" i="5"/>
  <c r="H41" i="5"/>
  <c r="G41" i="5"/>
  <c r="H40" i="5"/>
  <c r="G40" i="5"/>
  <c r="H39" i="5"/>
  <c r="I39" i="5" s="1"/>
  <c r="G39" i="5"/>
  <c r="H38" i="5"/>
  <c r="G38" i="5"/>
  <c r="M38" i="5" s="1"/>
  <c r="I68" i="5" l="1"/>
  <c r="M90" i="5"/>
  <c r="L90" i="5" s="1"/>
  <c r="J65" i="5"/>
  <c r="I65" i="5" s="1"/>
  <c r="M81" i="5"/>
  <c r="L81" i="5" s="1"/>
  <c r="M93" i="5"/>
  <c r="J99" i="5"/>
  <c r="I99" i="5" s="1"/>
  <c r="M99" i="5"/>
  <c r="L99" i="5" s="1"/>
  <c r="I90" i="5"/>
  <c r="L95" i="5"/>
  <c r="I54" i="5"/>
  <c r="L62" i="5"/>
  <c r="L82" i="5"/>
  <c r="I84" i="5"/>
  <c r="I92" i="5"/>
  <c r="J97" i="5"/>
  <c r="I97" i="5" s="1"/>
  <c r="M76" i="5"/>
  <c r="L76" i="5" s="1"/>
  <c r="I82" i="5"/>
  <c r="M92" i="5"/>
  <c r="L92" i="5" s="1"/>
  <c r="M98" i="5"/>
  <c r="L98" i="5" s="1"/>
  <c r="J100" i="5"/>
  <c r="I100" i="5" s="1"/>
  <c r="I80" i="5"/>
  <c r="M89" i="5"/>
  <c r="L89" i="5" s="1"/>
  <c r="I101" i="5"/>
  <c r="M75" i="5"/>
  <c r="L75" i="5" s="1"/>
  <c r="L78" i="5"/>
  <c r="I83" i="5"/>
  <c r="I61" i="5"/>
  <c r="M67" i="5"/>
  <c r="L67" i="5" s="1"/>
  <c r="I81" i="5"/>
  <c r="I85" i="5"/>
  <c r="J98" i="5"/>
  <c r="I98" i="5" s="1"/>
  <c r="J67" i="5"/>
  <c r="I67" i="5" s="1"/>
  <c r="I88" i="5"/>
  <c r="L93" i="5"/>
  <c r="I79" i="5"/>
  <c r="J96" i="5"/>
  <c r="I96" i="5" s="1"/>
  <c r="M51" i="5"/>
  <c r="L51" i="5" s="1"/>
  <c r="I77" i="5"/>
  <c r="M88" i="5"/>
  <c r="L88" i="5" s="1"/>
  <c r="I94" i="5"/>
  <c r="L55" i="5"/>
  <c r="I87" i="5"/>
  <c r="M77" i="5"/>
  <c r="L77" i="5" s="1"/>
  <c r="M85" i="5"/>
  <c r="L85" i="5" s="1"/>
  <c r="M94" i="5"/>
  <c r="L94" i="5" s="1"/>
  <c r="M84" i="5"/>
  <c r="L84" i="5" s="1"/>
  <c r="M101" i="5"/>
  <c r="L101" i="5" s="1"/>
  <c r="I78" i="5"/>
  <c r="M80" i="5"/>
  <c r="L80" i="5" s="1"/>
  <c r="M87" i="5"/>
  <c r="L87" i="5" s="1"/>
  <c r="J95" i="5"/>
  <c r="I95" i="5" s="1"/>
  <c r="M97" i="5"/>
  <c r="L97" i="5" s="1"/>
  <c r="M79" i="5"/>
  <c r="L79" i="5" s="1"/>
  <c r="M86" i="5"/>
  <c r="L86" i="5" s="1"/>
  <c r="M96" i="5"/>
  <c r="L96" i="5" s="1"/>
  <c r="I40" i="5"/>
  <c r="I44" i="5"/>
  <c r="I69" i="5"/>
  <c r="J60" i="5"/>
  <c r="I60" i="5" s="1"/>
  <c r="M69" i="5"/>
  <c r="L69" i="5" s="1"/>
  <c r="M54" i="5"/>
  <c r="L54" i="5" s="1"/>
  <c r="M52" i="5"/>
  <c r="L52" i="5" s="1"/>
  <c r="M58" i="5"/>
  <c r="L58" i="5" s="1"/>
  <c r="J66" i="5"/>
  <c r="I66" i="5" s="1"/>
  <c r="I51" i="5"/>
  <c r="M61" i="5"/>
  <c r="L61" i="5" s="1"/>
  <c r="I53" i="5"/>
  <c r="M68" i="5"/>
  <c r="L68" i="5" s="1"/>
  <c r="I64" i="5"/>
  <c r="M66" i="5"/>
  <c r="L66" i="5" s="1"/>
  <c r="I63" i="5"/>
  <c r="M65" i="5"/>
  <c r="L65" i="5" s="1"/>
  <c r="M64" i="5"/>
  <c r="L64" i="5" s="1"/>
  <c r="J70" i="5"/>
  <c r="I70" i="5" s="1"/>
  <c r="M63" i="5"/>
  <c r="L63" i="5" s="1"/>
  <c r="J59" i="5"/>
  <c r="I59" i="5" s="1"/>
  <c r="M59" i="5"/>
  <c r="L59" i="5" s="1"/>
  <c r="J58" i="5"/>
  <c r="I58" i="5" s="1"/>
  <c r="M60" i="5"/>
  <c r="L60" i="5" s="1"/>
  <c r="M53" i="5"/>
  <c r="L53" i="5" s="1"/>
  <c r="J57" i="5"/>
  <c r="I57" i="5" s="1"/>
  <c r="J56" i="5"/>
  <c r="I56" i="5" s="1"/>
  <c r="J55" i="5"/>
  <c r="I55" i="5" s="1"/>
  <c r="M57" i="5"/>
  <c r="L57" i="5" s="1"/>
  <c r="M56" i="5"/>
  <c r="L56" i="5" s="1"/>
  <c r="I47" i="5"/>
  <c r="L48" i="5"/>
  <c r="L45" i="5"/>
  <c r="I43" i="5"/>
  <c r="M40" i="5"/>
  <c r="L40" i="5" s="1"/>
  <c r="L38" i="5"/>
  <c r="M39" i="5"/>
  <c r="L39" i="5" s="1"/>
  <c r="M47" i="5"/>
  <c r="L47" i="5" s="1"/>
  <c r="I45" i="5"/>
  <c r="M49" i="5"/>
  <c r="L49" i="5" s="1"/>
  <c r="I48" i="5"/>
  <c r="I46" i="5"/>
  <c r="J38" i="5"/>
  <c r="I38" i="5" s="1"/>
  <c r="J42" i="5"/>
  <c r="I42" i="5" s="1"/>
  <c r="M44" i="5"/>
  <c r="L44" i="5" s="1"/>
  <c r="I41" i="5"/>
  <c r="M43" i="5"/>
  <c r="L43" i="5" s="1"/>
  <c r="M42" i="5"/>
  <c r="L42" i="5" s="1"/>
  <c r="M41" i="5"/>
  <c r="L41" i="5" s="1"/>
  <c r="M46" i="5"/>
  <c r="L46" i="5" s="1"/>
  <c r="H25" i="5"/>
  <c r="H26" i="5"/>
  <c r="H27" i="5"/>
  <c r="H28" i="5"/>
  <c r="H29" i="5"/>
  <c r="H30" i="5"/>
  <c r="H31" i="5"/>
  <c r="H32" i="5"/>
  <c r="H33" i="5"/>
  <c r="H34" i="5"/>
  <c r="H35" i="5"/>
  <c r="H36" i="5"/>
  <c r="G25" i="5"/>
  <c r="G26" i="5"/>
  <c r="G27" i="5"/>
  <c r="G28" i="5"/>
  <c r="M28" i="5" s="1"/>
  <c r="G29" i="5"/>
  <c r="G30" i="5"/>
  <c r="M30" i="5" s="1"/>
  <c r="G31" i="5"/>
  <c r="M31" i="5" s="1"/>
  <c r="G32" i="5"/>
  <c r="M32" i="5" s="1"/>
  <c r="G33" i="5"/>
  <c r="G34" i="5"/>
  <c r="G35" i="5"/>
  <c r="G36" i="5"/>
  <c r="J36" i="5" s="1"/>
  <c r="H24" i="5"/>
  <c r="G24" i="5"/>
  <c r="M24" i="5" s="1"/>
  <c r="H23" i="5"/>
  <c r="G23" i="5"/>
  <c r="H22" i="5"/>
  <c r="G22" i="5"/>
  <c r="H21" i="5"/>
  <c r="G21" i="5"/>
  <c r="H20" i="5"/>
  <c r="G20" i="5"/>
  <c r="H19" i="5"/>
  <c r="G19" i="5"/>
  <c r="M19" i="5" s="1"/>
  <c r="H18" i="5"/>
  <c r="G18" i="5"/>
  <c r="H17" i="5"/>
  <c r="G17" i="5"/>
  <c r="H16" i="5"/>
  <c r="I16" i="5" s="1"/>
  <c r="G16" i="5"/>
  <c r="H15" i="5"/>
  <c r="G15" i="5"/>
  <c r="H6" i="5"/>
  <c r="I6" i="5" s="1"/>
  <c r="H7" i="5"/>
  <c r="H8" i="5"/>
  <c r="H9" i="5"/>
  <c r="H10" i="5"/>
  <c r="H11" i="5"/>
  <c r="H12" i="5"/>
  <c r="H13" i="5"/>
  <c r="H14" i="5"/>
  <c r="H5" i="5"/>
  <c r="G14" i="5"/>
  <c r="G13" i="5"/>
  <c r="G12" i="5"/>
  <c r="G11" i="5"/>
  <c r="I11" i="5" s="1"/>
  <c r="G10" i="5"/>
  <c r="G9" i="5"/>
  <c r="G8" i="5"/>
  <c r="G7" i="5"/>
  <c r="G6" i="5"/>
  <c r="M6" i="5" s="1"/>
  <c r="G5" i="5"/>
  <c r="L24" i="5" l="1"/>
  <c r="L30" i="5"/>
  <c r="I13" i="5"/>
  <c r="I36" i="5"/>
  <c r="M35" i="5"/>
  <c r="L35" i="5" s="1"/>
  <c r="M34" i="5"/>
  <c r="L34" i="5" s="1"/>
  <c r="M36" i="5"/>
  <c r="L36" i="5" s="1"/>
  <c r="M15" i="5"/>
  <c r="L15" i="5" s="1"/>
  <c r="L32" i="5"/>
  <c r="J28" i="5"/>
  <c r="I28" i="5" s="1"/>
  <c r="L31" i="5"/>
  <c r="M29" i="5"/>
  <c r="L29" i="5" s="1"/>
  <c r="I17" i="5"/>
  <c r="J32" i="5"/>
  <c r="I32" i="5" s="1"/>
  <c r="M27" i="5"/>
  <c r="L27" i="5" s="1"/>
  <c r="J30" i="5"/>
  <c r="I30" i="5" s="1"/>
  <c r="M26" i="5"/>
  <c r="L26" i="5" s="1"/>
  <c r="J31" i="5"/>
  <c r="I31" i="5" s="1"/>
  <c r="L28" i="5"/>
  <c r="J29" i="5"/>
  <c r="I29" i="5" s="1"/>
  <c r="J21" i="5"/>
  <c r="I21" i="5" s="1"/>
  <c r="M33" i="5"/>
  <c r="L33" i="5" s="1"/>
  <c r="J35" i="5"/>
  <c r="I35" i="5" s="1"/>
  <c r="J27" i="5"/>
  <c r="I27" i="5" s="1"/>
  <c r="M25" i="5"/>
  <c r="L25" i="5" s="1"/>
  <c r="J34" i="5"/>
  <c r="I34" i="5" s="1"/>
  <c r="J26" i="5"/>
  <c r="I26" i="5" s="1"/>
  <c r="J33" i="5"/>
  <c r="I33" i="5" s="1"/>
  <c r="J25" i="5"/>
  <c r="I25" i="5" s="1"/>
  <c r="L19" i="5"/>
  <c r="J23" i="5"/>
  <c r="I23" i="5" s="1"/>
  <c r="M16" i="5"/>
  <c r="L16" i="5" s="1"/>
  <c r="I12" i="5"/>
  <c r="M23" i="5"/>
  <c r="L23" i="5" s="1"/>
  <c r="M17" i="5"/>
  <c r="L17" i="5" s="1"/>
  <c r="J22" i="5"/>
  <c r="I22" i="5" s="1"/>
  <c r="M22" i="5"/>
  <c r="L22" i="5" s="1"/>
  <c r="I18" i="5"/>
  <c r="J24" i="5"/>
  <c r="I24" i="5" s="1"/>
  <c r="M18" i="5"/>
  <c r="L18" i="5" s="1"/>
  <c r="I15" i="5"/>
  <c r="I20" i="5"/>
  <c r="I19" i="5"/>
  <c r="M21" i="5"/>
  <c r="L21" i="5" s="1"/>
  <c r="M20" i="5"/>
  <c r="L20" i="5" s="1"/>
  <c r="I8" i="5"/>
  <c r="M9" i="5"/>
  <c r="L9" i="5" s="1"/>
  <c r="I9" i="5"/>
  <c r="M12" i="5"/>
  <c r="L12" i="5" s="1"/>
  <c r="M13" i="5"/>
  <c r="L13" i="5" s="1"/>
  <c r="M11" i="5"/>
  <c r="L11" i="5" s="1"/>
  <c r="M5" i="5"/>
  <c r="I10" i="5"/>
  <c r="L6" i="5"/>
  <c r="M10" i="5"/>
  <c r="L10" i="5" s="1"/>
  <c r="M8" i="5"/>
  <c r="L8" i="5" s="1"/>
  <c r="I14" i="5"/>
  <c r="M7" i="5"/>
  <c r="L7" i="5" s="1"/>
  <c r="I7" i="5"/>
  <c r="M14" i="5"/>
  <c r="L14" i="5" s="1"/>
  <c r="J147" i="2"/>
  <c r="I147" i="2"/>
  <c r="L147" i="2" l="1"/>
  <c r="K147" i="2" s="1"/>
  <c r="O147" i="2"/>
  <c r="N147" i="2" s="1"/>
  <c r="J162" i="2"/>
  <c r="I162" i="2"/>
  <c r="J160" i="2"/>
  <c r="I160" i="2"/>
  <c r="J159" i="2"/>
  <c r="I159" i="2"/>
  <c r="J158" i="2"/>
  <c r="I158" i="2"/>
  <c r="J157" i="2"/>
  <c r="I157" i="2"/>
  <c r="J154" i="2"/>
  <c r="I154" i="2"/>
  <c r="J153" i="2"/>
  <c r="I153" i="2"/>
  <c r="I148" i="2"/>
  <c r="J146" i="2"/>
  <c r="I146" i="2"/>
  <c r="J141" i="2"/>
  <c r="I141" i="2"/>
  <c r="J140" i="2"/>
  <c r="I140" i="2"/>
  <c r="J137" i="2"/>
  <c r="I137" i="2"/>
  <c r="J136" i="2"/>
  <c r="I136" i="2"/>
  <c r="J135" i="2"/>
  <c r="I135" i="2"/>
  <c r="J134" i="2"/>
  <c r="I134" i="2"/>
  <c r="J132" i="2"/>
  <c r="I132" i="2"/>
  <c r="J131" i="2"/>
  <c r="I131" i="2"/>
  <c r="J130" i="2"/>
  <c r="I130" i="2"/>
  <c r="J129" i="2"/>
  <c r="I129" i="2"/>
  <c r="J97" i="2"/>
  <c r="I97" i="2"/>
  <c r="J93" i="2"/>
  <c r="I93" i="2"/>
  <c r="J92" i="2"/>
  <c r="I92" i="2"/>
  <c r="J89" i="2"/>
  <c r="I89" i="2"/>
  <c r="J88" i="2"/>
  <c r="I88" i="2"/>
  <c r="I85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2" i="2"/>
  <c r="I72" i="2"/>
  <c r="J71" i="2"/>
  <c r="I71" i="2"/>
  <c r="J70" i="2"/>
  <c r="I70" i="2"/>
  <c r="J69" i="2"/>
  <c r="I69" i="2"/>
  <c r="J66" i="2"/>
  <c r="I66" i="2"/>
  <c r="J65" i="2"/>
  <c r="I65" i="2"/>
  <c r="J64" i="2"/>
  <c r="I64" i="2"/>
  <c r="J63" i="2"/>
  <c r="I63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23" i="2"/>
  <c r="I23" i="2"/>
  <c r="J21" i="2"/>
  <c r="I21" i="2"/>
  <c r="J20" i="2"/>
  <c r="I20" i="2"/>
  <c r="J17" i="2"/>
  <c r="I17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K7" i="2" s="1"/>
  <c r="I7" i="2"/>
  <c r="J6" i="2"/>
  <c r="I6" i="2"/>
  <c r="O50" i="2" l="1"/>
  <c r="L17" i="2"/>
  <c r="K17" i="2" s="1"/>
  <c r="L69" i="2"/>
  <c r="K69" i="2" s="1"/>
  <c r="L78" i="2"/>
  <c r="K78" i="2" s="1"/>
  <c r="O9" i="2"/>
  <c r="N9" i="2" s="1"/>
  <c r="O13" i="2"/>
  <c r="N13" i="2" s="1"/>
  <c r="O20" i="2"/>
  <c r="N20" i="2" s="1"/>
  <c r="L47" i="2"/>
  <c r="K47" i="2" s="1"/>
  <c r="L51" i="2"/>
  <c r="O55" i="2"/>
  <c r="O59" i="2"/>
  <c r="N59" i="2" s="1"/>
  <c r="O64" i="2"/>
  <c r="N64" i="2" s="1"/>
  <c r="O70" i="2"/>
  <c r="N70" i="2" s="1"/>
  <c r="O75" i="2"/>
  <c r="N75" i="2" s="1"/>
  <c r="O46" i="2"/>
  <c r="N46" i="2" s="1"/>
  <c r="L136" i="2"/>
  <c r="K136" i="2" s="1"/>
  <c r="O54" i="2"/>
  <c r="N54" i="2" s="1"/>
  <c r="O6" i="2"/>
  <c r="L60" i="2"/>
  <c r="K60" i="2" s="1"/>
  <c r="L71" i="2"/>
  <c r="K71" i="2" s="1"/>
  <c r="L76" i="2"/>
  <c r="K76" i="2" s="1"/>
  <c r="L80" i="2"/>
  <c r="K80" i="2" s="1"/>
  <c r="L63" i="2"/>
  <c r="K63" i="2" s="1"/>
  <c r="L58" i="2"/>
  <c r="K58" i="2" s="1"/>
  <c r="L74" i="2"/>
  <c r="K74" i="2" s="1"/>
  <c r="L82" i="2"/>
  <c r="K82" i="2" s="1"/>
  <c r="L14" i="2"/>
  <c r="K14" i="2" s="1"/>
  <c r="L21" i="2"/>
  <c r="K21" i="2" s="1"/>
  <c r="O56" i="2"/>
  <c r="L65" i="2"/>
  <c r="K65" i="2" s="1"/>
  <c r="O7" i="2"/>
  <c r="N7" i="2" s="1"/>
  <c r="O11" i="2"/>
  <c r="N11" i="2" s="1"/>
  <c r="O15" i="2"/>
  <c r="N15" i="2" s="1"/>
  <c r="L49" i="2"/>
  <c r="K49" i="2" s="1"/>
  <c r="L53" i="2"/>
  <c r="K53" i="2" s="1"/>
  <c r="O57" i="2"/>
  <c r="N57" i="2" s="1"/>
  <c r="O61" i="2"/>
  <c r="N61" i="2" s="1"/>
  <c r="O66" i="2"/>
  <c r="N66" i="2" s="1"/>
  <c r="O72" i="2"/>
  <c r="N72" i="2" s="1"/>
  <c r="O77" i="2"/>
  <c r="N77" i="2" s="1"/>
  <c r="O134" i="2"/>
  <c r="O157" i="2"/>
  <c r="N157" i="2" s="1"/>
  <c r="O162" i="2"/>
  <c r="N162" i="2" s="1"/>
  <c r="L158" i="2"/>
  <c r="K158" i="2" s="1"/>
  <c r="O153" i="2"/>
  <c r="N153" i="2" s="1"/>
  <c r="O159" i="2"/>
  <c r="N159" i="2" s="1"/>
  <c r="L154" i="2"/>
  <c r="K154" i="2" s="1"/>
  <c r="L160" i="2"/>
  <c r="K160" i="2" s="1"/>
  <c r="L162" i="2"/>
  <c r="K162" i="2" s="1"/>
  <c r="O92" i="2"/>
  <c r="N92" i="2" s="1"/>
  <c r="L137" i="2"/>
  <c r="K137" i="2" s="1"/>
  <c r="L134" i="2"/>
  <c r="K134" i="2" s="1"/>
  <c r="O140" i="2"/>
  <c r="N140" i="2" s="1"/>
  <c r="O146" i="2"/>
  <c r="N146" i="2" s="1"/>
  <c r="O132" i="2"/>
  <c r="N132" i="2" s="1"/>
  <c r="L88" i="2"/>
  <c r="K88" i="2" s="1"/>
  <c r="L97" i="2"/>
  <c r="K97" i="2" s="1"/>
  <c r="O130" i="2"/>
  <c r="N130" i="2" s="1"/>
  <c r="L135" i="2"/>
  <c r="K135" i="2" s="1"/>
  <c r="L93" i="2"/>
  <c r="K93" i="2" s="1"/>
  <c r="L129" i="2"/>
  <c r="K129" i="2" s="1"/>
  <c r="L141" i="2"/>
  <c r="K141" i="2" s="1"/>
  <c r="L148" i="2"/>
  <c r="K148" i="2" s="1"/>
  <c r="L89" i="2"/>
  <c r="K89" i="2" s="1"/>
  <c r="L131" i="2"/>
  <c r="K131" i="2" s="1"/>
  <c r="O136" i="2"/>
  <c r="N136" i="2" s="1"/>
  <c r="N55" i="2"/>
  <c r="O78" i="2"/>
  <c r="N78" i="2" s="1"/>
  <c r="O58" i="2"/>
  <c r="N58" i="2" s="1"/>
  <c r="O154" i="2"/>
  <c r="N154" i="2" s="1"/>
  <c r="L50" i="2"/>
  <c r="K50" i="2" s="1"/>
  <c r="L77" i="2"/>
  <c r="K77" i="2" s="1"/>
  <c r="O141" i="2"/>
  <c r="N141" i="2" s="1"/>
  <c r="L57" i="2"/>
  <c r="K57" i="2" s="1"/>
  <c r="L59" i="2"/>
  <c r="K59" i="2" s="1"/>
  <c r="N6" i="2"/>
  <c r="L13" i="2"/>
  <c r="K13" i="2" s="1"/>
  <c r="L56" i="2"/>
  <c r="K56" i="2" s="1"/>
  <c r="O131" i="2"/>
  <c r="N131" i="2" s="1"/>
  <c r="N50" i="2"/>
  <c r="F59" i="2"/>
  <c r="L72" i="2"/>
  <c r="K72" i="2" s="1"/>
  <c r="O148" i="2"/>
  <c r="N148" i="2" s="1"/>
  <c r="L66" i="2"/>
  <c r="K66" i="2" s="1"/>
  <c r="O135" i="2"/>
  <c r="N135" i="2" s="1"/>
  <c r="O160" i="2"/>
  <c r="N160" i="2" s="1"/>
  <c r="L132" i="2"/>
  <c r="K132" i="2" s="1"/>
  <c r="L157" i="2"/>
  <c r="K157" i="2" s="1"/>
  <c r="O10" i="2"/>
  <c r="N10" i="2" s="1"/>
  <c r="L12" i="2"/>
  <c r="K12" i="2" s="1"/>
  <c r="O12" i="2"/>
  <c r="N12" i="2" s="1"/>
  <c r="L61" i="2"/>
  <c r="K61" i="2" s="1"/>
  <c r="O88" i="2"/>
  <c r="N88" i="2" s="1"/>
  <c r="O97" i="2"/>
  <c r="N97" i="2" s="1"/>
  <c r="N56" i="2"/>
  <c r="L64" i="2"/>
  <c r="K64" i="2" s="1"/>
  <c r="L70" i="2"/>
  <c r="K70" i="2" s="1"/>
  <c r="O80" i="2"/>
  <c r="N80" i="2" s="1"/>
  <c r="L92" i="2"/>
  <c r="K92" i="2" s="1"/>
  <c r="L130" i="2"/>
  <c r="K130" i="2" s="1"/>
  <c r="L140" i="2"/>
  <c r="K140" i="2" s="1"/>
  <c r="L146" i="2"/>
  <c r="K146" i="2" s="1"/>
  <c r="L153" i="2"/>
  <c r="K153" i="2" s="1"/>
  <c r="L159" i="2"/>
  <c r="K159" i="2" s="1"/>
  <c r="O14" i="2"/>
  <c r="N14" i="2" s="1"/>
  <c r="L6" i="2"/>
  <c r="K6" i="2" s="1"/>
  <c r="L8" i="2"/>
  <c r="K8" i="2" s="1"/>
  <c r="O8" i="2"/>
  <c r="N8" i="2" s="1"/>
  <c r="L9" i="2"/>
  <c r="K9" i="2" s="1"/>
  <c r="L10" i="2"/>
  <c r="K10" i="2" s="1"/>
  <c r="L11" i="2"/>
  <c r="K11" i="2" s="1"/>
  <c r="L15" i="2"/>
  <c r="K15" i="2" s="1"/>
  <c r="L20" i="2"/>
  <c r="K20" i="2" s="1"/>
  <c r="L46" i="2"/>
  <c r="K46" i="2" s="1"/>
  <c r="K51" i="2"/>
  <c r="L54" i="2"/>
  <c r="K54" i="2" s="1"/>
  <c r="O63" i="2"/>
  <c r="N63" i="2" s="1"/>
  <c r="L75" i="2"/>
  <c r="K75" i="2" s="1"/>
  <c r="O82" i="2"/>
  <c r="N82" i="2" s="1"/>
  <c r="O89" i="2"/>
  <c r="N89" i="2" s="1"/>
  <c r="O93" i="2"/>
  <c r="N93" i="2" s="1"/>
  <c r="N134" i="2"/>
  <c r="O137" i="2"/>
  <c r="N137" i="2" s="1"/>
  <c r="O158" i="2"/>
  <c r="N158" i="2" s="1"/>
  <c r="O23" i="2"/>
  <c r="N23" i="2" s="1"/>
  <c r="L23" i="2"/>
  <c r="K23" i="2" s="1"/>
  <c r="O48" i="2"/>
  <c r="N48" i="2" s="1"/>
  <c r="L48" i="2"/>
  <c r="K48" i="2" s="1"/>
  <c r="O52" i="2"/>
  <c r="N52" i="2" s="1"/>
  <c r="L52" i="2"/>
  <c r="K52" i="2" s="1"/>
  <c r="O83" i="2"/>
  <c r="N83" i="2" s="1"/>
  <c r="L83" i="2"/>
  <c r="K83" i="2" s="1"/>
  <c r="F55" i="2"/>
  <c r="L55" i="2"/>
  <c r="K55" i="2" s="1"/>
  <c r="O69" i="2"/>
  <c r="N69" i="2" s="1"/>
  <c r="O79" i="2"/>
  <c r="N79" i="2" s="1"/>
  <c r="L79" i="2"/>
  <c r="K79" i="2" s="1"/>
  <c r="L85" i="2"/>
  <c r="K85" i="2" s="1"/>
  <c r="F85" i="2"/>
  <c r="O85" i="2"/>
  <c r="N85" i="2" s="1"/>
  <c r="O74" i="2"/>
  <c r="N74" i="2" s="1"/>
  <c r="O81" i="2"/>
  <c r="N81" i="2" s="1"/>
  <c r="L81" i="2"/>
  <c r="K81" i="2" s="1"/>
  <c r="O17" i="2"/>
  <c r="N17" i="2" s="1"/>
  <c r="O49" i="2"/>
  <c r="N49" i="2" s="1"/>
  <c r="O53" i="2"/>
  <c r="N53" i="2" s="1"/>
  <c r="O60" i="2"/>
  <c r="N60" i="2" s="1"/>
  <c r="O65" i="2"/>
  <c r="N65" i="2" s="1"/>
  <c r="O71" i="2"/>
  <c r="N71" i="2" s="1"/>
  <c r="O76" i="2"/>
  <c r="N76" i="2" s="1"/>
  <c r="O21" i="2"/>
  <c r="N21" i="2" s="1"/>
  <c r="O47" i="2"/>
  <c r="N47" i="2" s="1"/>
  <c r="O51" i="2"/>
  <c r="N51" i="2" s="1"/>
  <c r="O129" i="2"/>
  <c r="N129" i="2" s="1"/>
  <c r="L5" i="5"/>
  <c r="I5" i="5"/>
</calcChain>
</file>

<file path=xl/sharedStrings.xml><?xml version="1.0" encoding="utf-8"?>
<sst xmlns="http://schemas.openxmlformats.org/spreadsheetml/2006/main" count="1654" uniqueCount="172">
  <si>
    <t>Доска, Брус, Рейка  ОБРЕЗН. ЕСТЕСТВЕННОЙ ВЛАЖНОСТИ</t>
  </si>
  <si>
    <t>Наименование товара</t>
  </si>
  <si>
    <t>толщ</t>
  </si>
  <si>
    <t>ширина</t>
  </si>
  <si>
    <t xml:space="preserve">длина </t>
  </si>
  <si>
    <t>сорт</t>
  </si>
  <si>
    <r>
      <rPr>
        <b/>
        <sz val="10"/>
        <rFont val="Arial"/>
        <family val="2"/>
        <charset val="204"/>
      </rPr>
      <t>Кол-во\Объём в</t>
    </r>
    <r>
      <rPr>
        <sz val="10"/>
        <rFont val="Arial"/>
        <family val="2"/>
        <charset val="204"/>
      </rPr>
      <t xml:space="preserve"> 1 штуке</t>
    </r>
  </si>
  <si>
    <t xml:space="preserve">Цена (руб)  </t>
  </si>
  <si>
    <t>мм</t>
  </si>
  <si>
    <t>шт</t>
  </si>
  <si>
    <t xml:space="preserve">м3              </t>
  </si>
  <si>
    <t xml:space="preserve">штук в 1м3                </t>
  </si>
  <si>
    <t>1 штука</t>
  </si>
  <si>
    <t>м3</t>
  </si>
  <si>
    <t>Деревообрабатывающий завод "БЕЛКА35"</t>
  </si>
  <si>
    <t>www.belka35.ru</t>
  </si>
  <si>
    <t>Доска обрезная 1 сорт</t>
  </si>
  <si>
    <t>Доска обрезная 2 сорт</t>
  </si>
  <si>
    <r>
      <rPr>
        <b/>
        <sz val="8"/>
        <rFont val="Arial"/>
        <family val="2"/>
        <charset val="204"/>
      </rPr>
      <t>Объём\Кол-во</t>
    </r>
    <r>
      <rPr>
        <sz val="8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</si>
  <si>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</si>
  <si>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t>Цена м2</t>
  </si>
  <si>
    <t>рабочая ширина</t>
  </si>
  <si>
    <t xml:space="preserve">м3 </t>
  </si>
  <si>
    <t>уп</t>
  </si>
  <si>
    <t xml:space="preserve">раб /м2                </t>
  </si>
  <si>
    <t>1 уп</t>
  </si>
  <si>
    <t>Евровагонка</t>
  </si>
  <si>
    <t>АВ</t>
  </si>
  <si>
    <t xml:space="preserve">С </t>
  </si>
  <si>
    <t>С</t>
  </si>
  <si>
    <t>Имитация бруса</t>
  </si>
  <si>
    <r>
      <rPr>
        <b/>
        <sz val="9"/>
        <rFont val="Arial"/>
        <family val="2"/>
        <charset val="204"/>
      </rPr>
      <t>Объём\Кол-во</t>
    </r>
    <r>
      <rPr>
        <sz val="9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</si>
  <si>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</si>
  <si>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</si>
  <si>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</si>
  <si>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Вагонка штиль</t>
  </si>
  <si>
    <r>
      <rPr>
        <b/>
        <sz val="9"/>
        <rFont val="Arial"/>
        <family val="2"/>
        <charset val="204"/>
      </rPr>
      <t>Объём\Кол-во</t>
    </r>
    <r>
      <rPr>
        <sz val="9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</si>
  <si>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</si>
  <si>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</si>
  <si>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</si>
  <si>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Доска пола</t>
  </si>
  <si>
    <t xml:space="preserve">Доска пола </t>
  </si>
  <si>
    <t>Планкен прямой</t>
  </si>
  <si>
    <r>
      <rPr>
        <b/>
        <sz val="8"/>
        <rFont val="Arial"/>
        <family val="2"/>
        <charset val="204"/>
      </rPr>
      <t>Объём\Кол-во</t>
    </r>
    <r>
      <rPr>
        <sz val="8"/>
        <rFont val="Arial"/>
        <family val="2"/>
        <charset val="204"/>
      </rPr>
      <t xml:space="preserve"> в 1 паллете</t>
    </r>
  </si>
  <si>
    <r>
      <rPr>
        <b/>
        <sz val="8"/>
        <rFont val="Arial"/>
        <family val="2"/>
        <charset val="204"/>
      </rPr>
      <t xml:space="preserve">Кол-во\Объём\Полезная S </t>
    </r>
    <r>
      <rPr>
        <sz val="8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</si>
  <si>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</si>
  <si>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</si>
  <si>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Блокхаус</t>
  </si>
  <si>
    <t xml:space="preserve">С  </t>
  </si>
  <si>
    <t>Террасная\Палубная доска</t>
  </si>
  <si>
    <t>Брусок строганный</t>
  </si>
  <si>
    <t xml:space="preserve">Доска строганая </t>
  </si>
  <si>
    <t>Продукция упакована в термоусадочную пленку.</t>
  </si>
  <si>
    <t>Лестничные элементы</t>
  </si>
  <si>
    <t xml:space="preserve">Мебельный щит ель\сосна </t>
  </si>
  <si>
    <t xml:space="preserve">Мебельный щит </t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</si>
  <si>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штуке</t>
    </r>
  </si>
  <si>
    <r>
      <t xml:space="preserve">Цена(руб) </t>
    </r>
    <r>
      <rPr>
        <b/>
        <sz val="10"/>
        <rFont val="Arial"/>
        <family val="2"/>
        <charset val="204"/>
      </rPr>
      <t xml:space="preserve">ОПТ  </t>
    </r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</si>
  <si>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  <r>
      <rPr>
        <sz val="10"/>
        <rFont val="Arial"/>
        <family val="2"/>
        <charset val="204"/>
      </rPr>
      <t xml:space="preserve"> </t>
    </r>
  </si>
  <si>
    <t>1 шт</t>
  </si>
  <si>
    <t>BC</t>
  </si>
  <si>
    <t>Мебельный щит (площадка)</t>
  </si>
  <si>
    <t>Мебельный щит АА (экстра)</t>
  </si>
  <si>
    <t>АА</t>
  </si>
  <si>
    <t>Брус обрезной 1 сорт</t>
  </si>
  <si>
    <t>Рейка строганная</t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</si>
  <si>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</si>
  <si>
    <t>ВС</t>
  </si>
  <si>
    <t>C</t>
  </si>
  <si>
    <t xml:space="preserve">Топливные пеллеты от производителя </t>
  </si>
  <si>
    <t>Зольность</t>
  </si>
  <si>
    <t>Диаметр</t>
  </si>
  <si>
    <t xml:space="preserve">Длина </t>
  </si>
  <si>
    <t xml:space="preserve">Влажность </t>
  </si>
  <si>
    <t>6,4% и ниже</t>
  </si>
  <si>
    <t>6 мм</t>
  </si>
  <si>
    <t xml:space="preserve">Белые ЭКСТРА </t>
  </si>
  <si>
    <t>10-50 мм</t>
  </si>
  <si>
    <t>До тонны</t>
  </si>
  <si>
    <t>от 20т</t>
  </si>
  <si>
    <t>Пеллеты фасованные по 15кг</t>
  </si>
  <si>
    <t>За тонну</t>
  </si>
  <si>
    <t>Стоимость</t>
  </si>
  <si>
    <t>От 10т</t>
  </si>
  <si>
    <t>От 20т</t>
  </si>
  <si>
    <t>Пеллеты в биг-бэгах</t>
  </si>
  <si>
    <t xml:space="preserve">За тонну </t>
  </si>
  <si>
    <t>За 1 шт\руб.</t>
  </si>
  <si>
    <t>ПРАЙС ОСИНА</t>
  </si>
  <si>
    <t xml:space="preserve">Вагонка осина </t>
  </si>
  <si>
    <t>А</t>
  </si>
  <si>
    <t>В</t>
  </si>
  <si>
    <t xml:space="preserve">Полок осина </t>
  </si>
  <si>
    <t>ПРАЙС Липа</t>
  </si>
  <si>
    <t>Вагонка липа</t>
  </si>
  <si>
    <t>Полок липа</t>
  </si>
  <si>
    <t xml:space="preserve">Ступени </t>
  </si>
  <si>
    <t xml:space="preserve">Экстра </t>
  </si>
  <si>
    <r>
      <rPr>
        <b/>
        <sz val="9"/>
        <rFont val="Arial"/>
        <family val="2"/>
        <charset val="204"/>
      </rPr>
      <t xml:space="preserve">Кол-во\Объём </t>
    </r>
    <r>
      <rPr>
        <sz val="9"/>
        <rFont val="Arial"/>
        <family val="2"/>
        <charset val="204"/>
      </rPr>
      <t>в 1 штуке</t>
    </r>
  </si>
  <si>
    <t>Подступенок</t>
  </si>
  <si>
    <t>Площадка</t>
  </si>
  <si>
    <t xml:space="preserve">Тетива </t>
  </si>
  <si>
    <t xml:space="preserve">Брус клееный </t>
  </si>
  <si>
    <t>Столб начальный Сосна кат.АА сращенный</t>
  </si>
  <si>
    <t>№1</t>
  </si>
  <si>
    <t>№2</t>
  </si>
  <si>
    <t>№3</t>
  </si>
  <si>
    <t>№4</t>
  </si>
  <si>
    <t>№5</t>
  </si>
  <si>
    <t>№6</t>
  </si>
  <si>
    <t>руб/шт</t>
  </si>
  <si>
    <t>Балясина деревянная Сосна кат.АА сращенная</t>
  </si>
  <si>
    <t>Заготовка для балясины Сосна кат.АА сращенная 50*50*900</t>
  </si>
  <si>
    <t>Заготовка для столба начального Сосна кат.АА сращенная 80*80*1200</t>
  </si>
  <si>
    <t>Подбалясенник Сосна АА сращенный / под 50 балясину / рейка в комплекте</t>
  </si>
  <si>
    <t>Поручень деревянный гладкий Сосна кат.АА сращенный / под 50 балясину</t>
  </si>
  <si>
    <t>руб/п.м.</t>
  </si>
  <si>
    <t>Погонажные изделия Ель/Сосна</t>
  </si>
  <si>
    <t>Наименование</t>
  </si>
  <si>
    <t>Размер</t>
  </si>
  <si>
    <t>Цена Опт</t>
  </si>
  <si>
    <t>Цена розница</t>
  </si>
  <si>
    <r>
      <t xml:space="preserve">Плинтус </t>
    </r>
    <r>
      <rPr>
        <sz val="11"/>
        <color rgb="FF000000"/>
        <rFont val="Arial"/>
        <family val="2"/>
        <charset val="204"/>
      </rPr>
      <t xml:space="preserve">деревянный Сосна АА сращенный </t>
    </r>
  </si>
  <si>
    <r>
      <t xml:space="preserve">Раскладка </t>
    </r>
    <r>
      <rPr>
        <sz val="11"/>
        <color rgb="FF000000"/>
        <rFont val="Arial"/>
        <family val="2"/>
        <charset val="204"/>
      </rPr>
      <t xml:space="preserve">деревянная Сосна АА сращенная  </t>
    </r>
  </si>
  <si>
    <r>
      <rPr>
        <b/>
        <sz val="11"/>
        <color rgb="FF000000"/>
        <rFont val="Arial"/>
        <family val="2"/>
        <charset val="204"/>
      </rPr>
      <t>Уголок</t>
    </r>
    <r>
      <rPr>
        <sz val="11"/>
        <color rgb="FF000000"/>
        <rFont val="Arial"/>
        <family val="2"/>
        <charset val="204"/>
      </rPr>
      <t xml:space="preserve"> деревянный равносторонний Сосна АА сращенный </t>
    </r>
  </si>
  <si>
    <r>
      <rPr>
        <b/>
        <sz val="11"/>
        <color rgb="FF000000"/>
        <rFont val="Arial"/>
        <family val="2"/>
        <charset val="204"/>
      </rPr>
      <t>Наличник</t>
    </r>
    <r>
      <rPr>
        <sz val="11"/>
        <color rgb="FF000000"/>
        <rFont val="Arial"/>
        <family val="2"/>
        <charset val="204"/>
      </rPr>
      <t xml:space="preserve"> деревянный Сосна АА сращенный </t>
    </r>
  </si>
  <si>
    <r>
      <rPr>
        <b/>
        <sz val="11"/>
        <color rgb="FF000000"/>
        <rFont val="Arial"/>
        <family val="2"/>
        <charset val="204"/>
      </rPr>
      <t xml:space="preserve">Добор </t>
    </r>
    <r>
      <rPr>
        <sz val="11"/>
        <color rgb="FF000000"/>
        <rFont val="Arial"/>
        <family val="2"/>
        <charset val="204"/>
      </rPr>
      <t>деревянный Сосна АА сращенный</t>
    </r>
  </si>
  <si>
    <t xml:space="preserve">Без НДС </t>
  </si>
  <si>
    <t>С НДС</t>
  </si>
  <si>
    <t>От 1т до 5т</t>
  </si>
  <si>
    <t>От 5т</t>
  </si>
  <si>
    <t>до 10т</t>
  </si>
  <si>
    <t>от 10т</t>
  </si>
  <si>
    <t>Топливные брикеты березовые белые 10кг</t>
  </si>
  <si>
    <t>130 руб</t>
  </si>
  <si>
    <t>Дверное полотно Ель филенчатое АВ</t>
  </si>
  <si>
    <t>60 см</t>
  </si>
  <si>
    <t>70 см</t>
  </si>
  <si>
    <t xml:space="preserve">80 см </t>
  </si>
  <si>
    <t xml:space="preserve">90 см </t>
  </si>
  <si>
    <t>Ширина</t>
  </si>
  <si>
    <t>Руб\шт</t>
  </si>
  <si>
    <t xml:space="preserve">9мм </t>
  </si>
  <si>
    <t xml:space="preserve">12мм </t>
  </si>
  <si>
    <r>
      <t xml:space="preserve">Цена(руб)     </t>
    </r>
    <r>
      <rPr>
        <b/>
        <sz val="10"/>
        <rFont val="Arial"/>
        <family val="2"/>
        <charset val="204"/>
      </rPr>
      <t xml:space="preserve">ОПТ  </t>
    </r>
  </si>
  <si>
    <t xml:space="preserve">Цена(руб)     ОПТ  </t>
  </si>
  <si>
    <t>М2</t>
  </si>
  <si>
    <t>Упаковка</t>
  </si>
  <si>
    <t>Цена (руб) розница</t>
  </si>
  <si>
    <t>Экстра (0)</t>
  </si>
  <si>
    <t>А (|)</t>
  </si>
  <si>
    <t>АВ (||)</t>
  </si>
  <si>
    <t>Склад: МО, г. Голицыно, Петровское ш. 54</t>
  </si>
  <si>
    <t>Отдел продаж: +7(921) 141-22-22, +7 (921) 828-20-04, +7 (921) 838-04-03</t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</si>
  <si>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30*70*2100 </t>
    </r>
  </si>
  <si>
    <r>
      <rPr>
        <b/>
        <sz val="11"/>
        <color rgb="FF000000"/>
        <rFont val="Arial"/>
        <family val="2"/>
        <charset val="204"/>
      </rPr>
      <t>Штапик</t>
    </r>
    <r>
      <rPr>
        <sz val="11"/>
        <color rgb="FF000000"/>
        <rFont val="Arial"/>
        <family val="2"/>
        <charset val="204"/>
      </rPr>
      <t xml:space="preserve"> деревянный Сосна АА сращенный 10*10*3000</t>
    </r>
  </si>
  <si>
    <t>руб/ шт</t>
  </si>
  <si>
    <r>
      <rPr>
        <b/>
        <sz val="11"/>
        <color rgb="FF000000"/>
        <rFont val="Arial"/>
        <family val="2"/>
        <charset val="204"/>
      </rPr>
      <t>Галтель Липа Экстра</t>
    </r>
    <r>
      <rPr>
        <sz val="11"/>
        <color rgb="FF000000"/>
        <rFont val="Arial"/>
        <family val="2"/>
        <charset val="204"/>
      </rPr>
      <t xml:space="preserve"> (0/I) массив / фигурная 13*27*2500</t>
    </r>
  </si>
  <si>
    <t>Стоимость за 1шт</t>
  </si>
  <si>
    <t>Террасная доска вельвет Лиственница кат.С</t>
  </si>
  <si>
    <t>27 * 143 мм * 3000</t>
  </si>
  <si>
    <t>27 * 143 мм * 4000</t>
  </si>
  <si>
    <t>670 руб</t>
  </si>
  <si>
    <t>890 руб</t>
  </si>
  <si>
    <t>Строганная продукция Ель / Сосна 01.04.2024</t>
  </si>
  <si>
    <t>Брус обрезной 2 сорт</t>
  </si>
  <si>
    <t>Толщина</t>
  </si>
  <si>
    <r>
      <t xml:space="preserve">OSB-3 </t>
    </r>
    <r>
      <rPr>
        <b/>
        <sz val="14"/>
        <color rgb="FF000000"/>
        <rFont val="Calibri"/>
        <family val="2"/>
        <charset val="204"/>
        <scheme val="minor"/>
      </rPr>
      <t>1250*2500 мм</t>
    </r>
  </si>
  <si>
    <t xml:space="preserve">Цена за лист </t>
  </si>
  <si>
    <t>720 рублей</t>
  </si>
  <si>
    <t>920 рублей</t>
  </si>
  <si>
    <t>доска пола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</si>
</sst>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#,##0\ [$₽-419]"/>
    <numFmt numFmtId="168" formatCode="0.0%"/>
  </numFmts>
  <fonts count="48" x14ac:knownFonts="1">
    <font>
      <sz val="11"/>
      <color rgb="FF000000"/>
      <name val="Calibri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A5A5A5"/>
      <name val="Arial"/>
      <family val="2"/>
      <charset val="204"/>
    </font>
    <font>
      <sz val="11"/>
      <color rgb="FFA5A5A5"/>
      <name val="Arial"/>
      <family val="2"/>
      <charset val="204"/>
    </font>
    <font>
      <b/>
      <sz val="11"/>
      <color rgb="FF333333"/>
      <name val="Arial"/>
      <family val="2"/>
      <charset val="204"/>
    </font>
    <font>
      <u/>
      <sz val="11"/>
      <name val="Calibri"/>
      <family val="2"/>
      <charset val="204"/>
    </font>
    <font>
      <b/>
      <sz val="18"/>
      <name val="Arial"/>
      <family val="2"/>
      <charset val="204"/>
    </font>
    <font>
      <sz val="11"/>
      <color rgb="FFD8D8D8"/>
      <name val="Arial"/>
      <family val="2"/>
      <charset val="204"/>
    </font>
    <font>
      <sz val="11"/>
      <color rgb="FFF2F2F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</font>
    <font>
      <b/>
      <sz val="9"/>
      <name val="Arial"/>
      <family val="2"/>
      <charset val="204"/>
    </font>
    <font>
      <sz val="9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22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1"/>
      <color theme="0" tint="-0.34998626667073579"/>
      <name val="Arial"/>
      <family val="2"/>
      <charset val="204"/>
    </font>
    <font>
      <sz val="11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9FF99"/>
        <bgColor rgb="FF99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66FF66"/>
        <bgColor rgb="FF99FF99"/>
      </patternFill>
    </fill>
    <fill>
      <patternFill patternType="solid">
        <fgColor rgb="FFC0C0C0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</fills>
  <borders count="18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7" fillId="0" borderId="69"/>
  </cellStyleXfs>
  <cellXfs count="1081">
    <xf numFmtId="0" fontId="0" fillId="0" borderId="0" xfId="0" applyFont="1" applyAlignment="1"/>
    <xf numFmtId="0" fontId="2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2" borderId="14" xfId="0" applyFont="1" applyFill="1" applyBorder="1" applyAlignment="1">
      <alignment horizontal="center" vertical="top" wrapText="1"/>
    </xf>
    <xf numFmtId="0" fontId="7" fillId="0" borderId="0" xfId="0" applyFont="1"/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164" fontId="12" fillId="0" borderId="23" xfId="0" applyNumberFormat="1" applyFon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18" fillId="3" borderId="15" xfId="0" applyNumberFormat="1" applyFont="1" applyFill="1" applyBorder="1" applyAlignment="1">
      <alignment horizontal="center" vertical="center" wrapText="1"/>
    </xf>
    <xf numFmtId="1" fontId="18" fillId="3" borderId="3" xfId="0" applyNumberFormat="1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2" fontId="21" fillId="3" borderId="13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4" borderId="36" xfId="0" applyNumberFormat="1" applyFont="1" applyFill="1" applyBorder="1" applyAlignment="1">
      <alignment horizontal="center" vertical="center" wrapText="1"/>
    </xf>
    <xf numFmtId="1" fontId="6" fillId="4" borderId="20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165" fontId="6" fillId="0" borderId="22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6" fillId="4" borderId="37" xfId="0" applyNumberFormat="1" applyFont="1" applyFill="1" applyBorder="1" applyAlignment="1">
      <alignment horizontal="center" vertical="center" wrapText="1"/>
    </xf>
    <xf numFmtId="165" fontId="2" fillId="3" borderId="15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65" fontId="7" fillId="3" borderId="12" xfId="0" applyNumberFormat="1" applyFont="1" applyFill="1" applyBorder="1" applyAlignment="1">
      <alignment horizontal="center" vertical="top" wrapText="1"/>
    </xf>
    <xf numFmtId="1" fontId="7" fillId="3" borderId="11" xfId="0" applyNumberFormat="1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32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2" fontId="7" fillId="3" borderId="11" xfId="0" applyNumberFormat="1" applyFont="1" applyFill="1" applyBorder="1" applyAlignment="1">
      <alignment horizontal="center" vertical="top" wrapText="1"/>
    </xf>
    <xf numFmtId="2" fontId="7" fillId="3" borderId="13" xfId="0" applyNumberFormat="1" applyFont="1" applyFill="1" applyBorder="1" applyAlignment="1">
      <alignment horizontal="center" vertical="top" wrapText="1"/>
    </xf>
    <xf numFmtId="2" fontId="7" fillId="3" borderId="40" xfId="0" applyNumberFormat="1" applyFont="1" applyFill="1" applyBorder="1" applyAlignment="1">
      <alignment horizontal="center" vertical="top" wrapText="1"/>
    </xf>
    <xf numFmtId="0" fontId="7" fillId="4" borderId="41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3" borderId="40" xfId="0" applyFont="1" applyFill="1" applyBorder="1" applyAlignment="1">
      <alignment horizontal="center" vertical="top" wrapText="1"/>
    </xf>
    <xf numFmtId="0" fontId="5" fillId="2" borderId="42" xfId="0" applyFont="1" applyFill="1" applyBorder="1"/>
    <xf numFmtId="165" fontId="5" fillId="2" borderId="15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4" borderId="45" xfId="0" applyNumberFormat="1" applyFont="1" applyFill="1" applyBorder="1" applyAlignment="1">
      <alignment horizontal="center" vertical="center" wrapText="1"/>
    </xf>
    <xf numFmtId="1" fontId="6" fillId="4" borderId="46" xfId="0" applyNumberFormat="1" applyFont="1" applyFill="1" applyBorder="1" applyAlignment="1">
      <alignment horizontal="center" vertical="center" wrapText="1"/>
    </xf>
    <xf numFmtId="1" fontId="6" fillId="0" borderId="47" xfId="0" applyNumberFormat="1" applyFont="1" applyBorder="1" applyAlignment="1">
      <alignment horizontal="center" vertical="center" wrapText="1"/>
    </xf>
    <xf numFmtId="0" fontId="6" fillId="0" borderId="21" xfId="0" applyFont="1" applyBorder="1"/>
    <xf numFmtId="0" fontId="22" fillId="0" borderId="15" xfId="0" applyFont="1" applyBorder="1" applyAlignment="1">
      <alignment horizontal="center"/>
    </xf>
    <xf numFmtId="165" fontId="7" fillId="3" borderId="12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2" fontId="21" fillId="3" borderId="22" xfId="0" applyNumberFormat="1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1" fontId="6" fillId="4" borderId="24" xfId="0" applyNumberFormat="1" applyFont="1" applyFill="1" applyBorder="1" applyAlignment="1">
      <alignment horizontal="center" vertical="center" wrapText="1"/>
    </xf>
    <xf numFmtId="165" fontId="6" fillId="0" borderId="26" xfId="0" applyNumberFormat="1" applyFont="1" applyBorder="1" applyAlignment="1">
      <alignment horizontal="center" vertical="center" wrapText="1"/>
    </xf>
    <xf numFmtId="1" fontId="6" fillId="0" borderId="49" xfId="0" applyNumberFormat="1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6" fontId="6" fillId="0" borderId="49" xfId="0" applyNumberFormat="1" applyFont="1" applyBorder="1" applyAlignment="1">
      <alignment horizontal="center" vertical="center" wrapText="1"/>
    </xf>
    <xf numFmtId="2" fontId="6" fillId="0" borderId="51" xfId="0" applyNumberFormat="1" applyFont="1" applyBorder="1" applyAlignment="1">
      <alignment horizontal="center" vertical="center" wrapText="1"/>
    </xf>
    <xf numFmtId="165" fontId="5" fillId="2" borderId="52" xfId="0" applyNumberFormat="1" applyFont="1" applyFill="1" applyBorder="1" applyAlignment="1">
      <alignment horizontal="center" vertical="center" wrapText="1"/>
    </xf>
    <xf numFmtId="1" fontId="5" fillId="2" borderId="53" xfId="0" applyNumberFormat="1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65" fontId="6" fillId="3" borderId="15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top" wrapText="1"/>
    </xf>
    <xf numFmtId="2" fontId="5" fillId="3" borderId="22" xfId="0" applyNumberFormat="1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1" fontId="6" fillId="4" borderId="23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1" fontId="6" fillId="4" borderId="3" xfId="0" applyNumberFormat="1" applyFont="1" applyFill="1" applyBorder="1" applyAlignment="1">
      <alignment horizontal="center" vertical="center" wrapText="1"/>
    </xf>
    <xf numFmtId="1" fontId="6" fillId="4" borderId="43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" fontId="6" fillId="4" borderId="53" xfId="0" applyNumberFormat="1" applyFont="1" applyFill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2" fontId="6" fillId="0" borderId="56" xfId="0" applyNumberFormat="1" applyFont="1" applyBorder="1" applyAlignment="1">
      <alignment horizontal="center" vertical="center" wrapText="1"/>
    </xf>
    <xf numFmtId="1" fontId="6" fillId="0" borderId="40" xfId="0" applyNumberFormat="1" applyFont="1" applyBorder="1" applyAlignment="1">
      <alignment horizontal="center" vertical="center" wrapText="1"/>
    </xf>
    <xf numFmtId="1" fontId="6" fillId="0" borderId="52" xfId="0" applyNumberFormat="1" applyFont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0" fillId="0" borderId="0" xfId="0" applyFont="1" applyAlignment="1"/>
    <xf numFmtId="0" fontId="5" fillId="3" borderId="7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4" xfId="1" applyFont="1" applyBorder="1" applyAlignment="1">
      <alignment vertical="center"/>
    </xf>
    <xf numFmtId="0" fontId="7" fillId="3" borderId="56" xfId="1" applyFont="1" applyFill="1" applyBorder="1" applyAlignment="1">
      <alignment horizontal="center" vertical="top" wrapText="1"/>
    </xf>
    <xf numFmtId="0" fontId="7" fillId="3" borderId="81" xfId="1" applyFont="1" applyFill="1" applyBorder="1" applyAlignment="1">
      <alignment horizontal="center" vertical="top" wrapText="1"/>
    </xf>
    <xf numFmtId="0" fontId="7" fillId="3" borderId="14" xfId="1" applyFont="1" applyFill="1" applyBorder="1" applyAlignment="1">
      <alignment horizontal="center" vertical="top" wrapText="1"/>
    </xf>
    <xf numFmtId="0" fontId="6" fillId="0" borderId="77" xfId="1" applyFont="1" applyBorder="1" applyAlignment="1">
      <alignment horizontal="center" vertical="center" wrapText="1"/>
    </xf>
    <xf numFmtId="0" fontId="6" fillId="0" borderId="78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1" fontId="6" fillId="0" borderId="53" xfId="1" applyNumberFormat="1" applyFont="1" applyBorder="1" applyAlignment="1">
      <alignment horizontal="center" vertical="center" wrapText="1"/>
    </xf>
    <xf numFmtId="165" fontId="6" fillId="3" borderId="15" xfId="1" applyNumberFormat="1" applyFont="1" applyFill="1" applyBorder="1" applyAlignment="1">
      <alignment horizontal="center" vertical="center" wrapText="1"/>
    </xf>
    <xf numFmtId="1" fontId="6" fillId="3" borderId="3" xfId="1" applyNumberFormat="1" applyFont="1" applyFill="1" applyBorder="1" applyAlignment="1">
      <alignment horizontal="center" vertical="center" wrapText="1"/>
    </xf>
    <xf numFmtId="1" fontId="6" fillId="0" borderId="76" xfId="1" applyNumberFormat="1" applyFont="1" applyBorder="1" applyAlignment="1">
      <alignment horizontal="center" vertical="center" wrapText="1"/>
    </xf>
    <xf numFmtId="165" fontId="6" fillId="0" borderId="52" xfId="1" applyNumberFormat="1" applyFont="1" applyBorder="1" applyAlignment="1">
      <alignment horizontal="center" vertical="center" wrapText="1"/>
    </xf>
    <xf numFmtId="2" fontId="6" fillId="0" borderId="46" xfId="1" applyNumberFormat="1" applyFont="1" applyBorder="1" applyAlignment="1">
      <alignment horizontal="center" vertical="center" wrapText="1"/>
    </xf>
    <xf numFmtId="2" fontId="6" fillId="0" borderId="76" xfId="1" applyNumberFormat="1" applyFont="1" applyBorder="1" applyAlignment="1">
      <alignment horizontal="center" vertical="center" wrapText="1"/>
    </xf>
    <xf numFmtId="0" fontId="7" fillId="3" borderId="62" xfId="1" applyFont="1" applyFill="1" applyBorder="1" applyAlignment="1">
      <alignment horizontal="center" vertical="top" wrapText="1"/>
    </xf>
    <xf numFmtId="2" fontId="7" fillId="3" borderId="58" xfId="1" applyNumberFormat="1" applyFont="1" applyFill="1" applyBorder="1" applyAlignment="1">
      <alignment horizontal="center" vertical="top" wrapText="1"/>
    </xf>
    <xf numFmtId="2" fontId="9" fillId="3" borderId="59" xfId="1" applyNumberFormat="1" applyFont="1" applyFill="1" applyBorder="1" applyAlignment="1">
      <alignment horizontal="center" vertical="top" wrapText="1"/>
    </xf>
    <xf numFmtId="2" fontId="9" fillId="3" borderId="81" xfId="1" applyNumberFormat="1" applyFont="1" applyFill="1" applyBorder="1" applyAlignment="1">
      <alignment horizontal="center" vertical="top" wrapText="1"/>
    </xf>
    <xf numFmtId="0" fontId="7" fillId="0" borderId="81" xfId="1" applyFont="1" applyBorder="1" applyAlignment="1">
      <alignment horizontal="center" vertical="top" wrapText="1"/>
    </xf>
    <xf numFmtId="0" fontId="7" fillId="3" borderId="63" xfId="1" applyFont="1" applyFill="1" applyBorder="1" applyAlignment="1">
      <alignment horizontal="center" vertical="top" wrapText="1"/>
    </xf>
    <xf numFmtId="1" fontId="6" fillId="5" borderId="23" xfId="1" applyNumberFormat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5" borderId="36" xfId="1" applyFont="1" applyFill="1" applyBorder="1" applyAlignment="1">
      <alignment horizontal="center" vertical="center" wrapText="1"/>
    </xf>
    <xf numFmtId="0" fontId="6" fillId="5" borderId="25" xfId="1" applyFont="1" applyFill="1" applyBorder="1" applyAlignment="1">
      <alignment horizontal="center" vertical="center" wrapText="1"/>
    </xf>
    <xf numFmtId="0" fontId="6" fillId="6" borderId="34" xfId="1" applyFont="1" applyFill="1" applyBorder="1" applyAlignment="1">
      <alignment vertical="center"/>
    </xf>
    <xf numFmtId="165" fontId="6" fillId="6" borderId="52" xfId="1" applyNumberFormat="1" applyFont="1" applyFill="1" applyBorder="1" applyAlignment="1">
      <alignment horizontal="center" vertical="center" wrapText="1"/>
    </xf>
    <xf numFmtId="1" fontId="6" fillId="6" borderId="53" xfId="1" applyNumberFormat="1" applyFont="1" applyFill="1" applyBorder="1" applyAlignment="1">
      <alignment horizontal="center" vertical="center" wrapText="1"/>
    </xf>
    <xf numFmtId="0" fontId="6" fillId="5" borderId="77" xfId="1" applyFont="1" applyFill="1" applyBorder="1" applyAlignment="1">
      <alignment horizontal="center" vertical="center" wrapText="1"/>
    </xf>
    <xf numFmtId="0" fontId="6" fillId="5" borderId="78" xfId="1" applyFont="1" applyFill="1" applyBorder="1" applyAlignment="1">
      <alignment horizontal="center" vertical="center" wrapText="1"/>
    </xf>
    <xf numFmtId="0" fontId="6" fillId="5" borderId="52" xfId="1" applyFont="1" applyFill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top" wrapText="1"/>
    </xf>
    <xf numFmtId="0" fontId="2" fillId="7" borderId="80" xfId="1" applyFont="1" applyFill="1" applyBorder="1" applyAlignment="1">
      <alignment horizontal="center" vertical="top" wrapText="1"/>
    </xf>
    <xf numFmtId="0" fontId="2" fillId="7" borderId="69" xfId="1" applyFont="1" applyFill="1" applyBorder="1" applyAlignment="1">
      <alignment horizontal="center" vertical="top" wrapText="1"/>
    </xf>
    <xf numFmtId="0" fontId="2" fillId="7" borderId="64" xfId="1" applyFont="1" applyFill="1" applyBorder="1" applyAlignment="1">
      <alignment horizontal="center" vertical="top" wrapText="1"/>
    </xf>
    <xf numFmtId="166" fontId="6" fillId="5" borderId="53" xfId="1" applyNumberFormat="1" applyFont="1" applyFill="1" applyBorder="1" applyAlignment="1">
      <alignment horizontal="center" vertical="center" wrapText="1"/>
    </xf>
    <xf numFmtId="2" fontId="18" fillId="7" borderId="39" xfId="1" applyNumberFormat="1" applyFont="1" applyFill="1" applyBorder="1" applyAlignment="1">
      <alignment horizontal="center" vertical="top" wrapText="1"/>
    </xf>
    <xf numFmtId="2" fontId="18" fillId="7" borderId="69" xfId="1" applyNumberFormat="1" applyFont="1" applyFill="1" applyBorder="1" applyAlignment="1">
      <alignment horizontal="center" vertical="top" wrapText="1"/>
    </xf>
    <xf numFmtId="2" fontId="6" fillId="5" borderId="46" xfId="1" applyNumberFormat="1" applyFont="1" applyFill="1" applyBorder="1" applyAlignment="1">
      <alignment horizontal="center" vertical="center" wrapText="1"/>
    </xf>
    <xf numFmtId="2" fontId="6" fillId="5" borderId="76" xfId="1" applyNumberFormat="1" applyFont="1" applyFill="1" applyBorder="1" applyAlignment="1">
      <alignment horizontal="center" vertical="center" wrapText="1"/>
    </xf>
    <xf numFmtId="2" fontId="6" fillId="5" borderId="60" xfId="1" applyNumberFormat="1" applyFont="1" applyFill="1" applyBorder="1" applyAlignment="1">
      <alignment horizontal="center" vertical="center" wrapText="1"/>
    </xf>
    <xf numFmtId="0" fontId="7" fillId="4" borderId="82" xfId="1" applyFont="1" applyFill="1" applyBorder="1" applyAlignment="1">
      <alignment horizontal="center" vertical="top" wrapText="1"/>
    </xf>
    <xf numFmtId="0" fontId="2" fillId="4" borderId="82" xfId="1" applyFont="1" applyFill="1" applyBorder="1" applyAlignment="1">
      <alignment horizontal="center" vertical="top" wrapText="1"/>
    </xf>
    <xf numFmtId="0" fontId="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wrapText="1"/>
    </xf>
    <xf numFmtId="0" fontId="0" fillId="0" borderId="0" xfId="0" applyFont="1" applyAlignment="1"/>
    <xf numFmtId="0" fontId="5" fillId="0" borderId="34" xfId="0" applyFont="1" applyFill="1" applyBorder="1" applyAlignment="1">
      <alignment vertical="center"/>
    </xf>
    <xf numFmtId="165" fontId="6" fillId="0" borderId="22" xfId="0" applyNumberFormat="1" applyFont="1" applyFill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66" fontId="6" fillId="0" borderId="23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wrapText="1"/>
    </xf>
    <xf numFmtId="2" fontId="21" fillId="10" borderId="12" xfId="0" applyNumberFormat="1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1" fontId="6" fillId="11" borderId="20" xfId="0" applyNumberFormat="1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/>
    </xf>
    <xf numFmtId="165" fontId="5" fillId="0" borderId="22" xfId="0" applyNumberFormat="1" applyFont="1" applyFill="1" applyBorder="1" applyAlignment="1">
      <alignment horizontal="center" vertical="center" wrapText="1"/>
    </xf>
    <xf numFmtId="1" fontId="5" fillId="0" borderId="23" xfId="0" applyNumberFormat="1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vertical="center"/>
    </xf>
    <xf numFmtId="165" fontId="6" fillId="0" borderId="52" xfId="0" applyNumberFormat="1" applyFont="1" applyFill="1" applyBorder="1" applyAlignment="1">
      <alignment horizontal="center" vertical="center" wrapText="1"/>
    </xf>
    <xf numFmtId="1" fontId="6" fillId="0" borderId="53" xfId="0" applyNumberFormat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166" fontId="6" fillId="0" borderId="53" xfId="0" applyNumberFormat="1" applyFont="1" applyFill="1" applyBorder="1" applyAlignment="1">
      <alignment horizontal="center" vertical="center" wrapText="1"/>
    </xf>
    <xf numFmtId="2" fontId="6" fillId="0" borderId="78" xfId="0" applyNumberFormat="1" applyFont="1" applyFill="1" applyBorder="1" applyAlignment="1">
      <alignment horizontal="center" vertical="center" wrapText="1"/>
    </xf>
    <xf numFmtId="1" fontId="6" fillId="0" borderId="52" xfId="0" applyNumberFormat="1" applyFont="1" applyFill="1" applyBorder="1" applyAlignment="1">
      <alignment horizontal="center" vertical="center" wrapText="1"/>
    </xf>
    <xf numFmtId="1" fontId="6" fillId="11" borderId="46" xfId="0" applyNumberFormat="1" applyFont="1" applyFill="1" applyBorder="1" applyAlignment="1">
      <alignment horizontal="center" vertical="center" wrapText="1"/>
    </xf>
    <xf numFmtId="0" fontId="6" fillId="11" borderId="78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vertical="center"/>
    </xf>
    <xf numFmtId="1" fontId="6" fillId="0" borderId="86" xfId="0" applyNumberFormat="1" applyFont="1" applyFill="1" applyBorder="1" applyAlignment="1">
      <alignment horizontal="center" vertical="center" wrapText="1"/>
    </xf>
    <xf numFmtId="0" fontId="5" fillId="0" borderId="87" xfId="0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 wrapText="1"/>
    </xf>
    <xf numFmtId="166" fontId="6" fillId="0" borderId="86" xfId="0" applyNumberFormat="1" applyFont="1" applyFill="1" applyBorder="1" applyAlignment="1">
      <alignment horizontal="center" vertical="center" wrapText="1"/>
    </xf>
    <xf numFmtId="2" fontId="6" fillId="0" borderId="88" xfId="0" applyNumberFormat="1" applyFont="1" applyFill="1" applyBorder="1" applyAlignment="1">
      <alignment horizontal="center" vertical="center" wrapText="1"/>
    </xf>
    <xf numFmtId="1" fontId="6" fillId="0" borderId="85" xfId="0" applyNumberFormat="1" applyFont="1" applyFill="1" applyBorder="1" applyAlignment="1">
      <alignment horizontal="center" vertical="center" wrapText="1"/>
    </xf>
    <xf numFmtId="165" fontId="5" fillId="0" borderId="85" xfId="0" applyNumberFormat="1" applyFont="1" applyFill="1" applyBorder="1" applyAlignment="1">
      <alignment horizontal="center" vertical="center" wrapText="1"/>
    </xf>
    <xf numFmtId="1" fontId="5" fillId="0" borderId="86" xfId="0" applyNumberFormat="1" applyFont="1" applyFill="1" applyBorder="1" applyAlignment="1">
      <alignment horizontal="center" vertical="center" wrapText="1"/>
    </xf>
    <xf numFmtId="1" fontId="5" fillId="11" borderId="36" xfId="0" applyNumberFormat="1" applyFont="1" applyFill="1" applyBorder="1" applyAlignment="1">
      <alignment horizontal="center" vertical="center" wrapText="1"/>
    </xf>
    <xf numFmtId="1" fontId="5" fillId="11" borderId="89" xfId="0" applyNumberFormat="1" applyFont="1" applyFill="1" applyBorder="1" applyAlignment="1">
      <alignment horizontal="center" vertical="center" wrapText="1"/>
    </xf>
    <xf numFmtId="1" fontId="5" fillId="11" borderId="77" xfId="0" applyNumberFormat="1" applyFont="1" applyFill="1" applyBorder="1" applyAlignment="1">
      <alignment horizontal="center" vertical="center" wrapText="1"/>
    </xf>
    <xf numFmtId="1" fontId="5" fillId="11" borderId="35" xfId="0" applyNumberFormat="1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vertical="center"/>
    </xf>
    <xf numFmtId="165" fontId="5" fillId="0" borderId="67" xfId="0" applyNumberFormat="1" applyFont="1" applyFill="1" applyBorder="1" applyAlignment="1">
      <alignment horizontal="center" vertical="center" wrapText="1"/>
    </xf>
    <xf numFmtId="1" fontId="5" fillId="0" borderId="55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166" fontId="6" fillId="0" borderId="55" xfId="0" applyNumberFormat="1" applyFont="1" applyFill="1" applyBorder="1" applyAlignment="1">
      <alignment horizontal="center" vertical="center" wrapText="1"/>
    </xf>
    <xf numFmtId="2" fontId="6" fillId="0" borderId="74" xfId="0" applyNumberFormat="1" applyFont="1" applyFill="1" applyBorder="1" applyAlignment="1">
      <alignment horizontal="center" vertical="center" wrapText="1"/>
    </xf>
    <xf numFmtId="1" fontId="6" fillId="0" borderId="67" xfId="0" applyNumberFormat="1" applyFont="1" applyFill="1" applyBorder="1" applyAlignment="1">
      <alignment horizontal="center" vertical="center" wrapText="1"/>
    </xf>
    <xf numFmtId="1" fontId="5" fillId="11" borderId="73" xfId="0" applyNumberFormat="1" applyFont="1" applyFill="1" applyBorder="1" applyAlignment="1">
      <alignment horizontal="center" vertical="center" wrapText="1"/>
    </xf>
    <xf numFmtId="165" fontId="5" fillId="0" borderId="52" xfId="0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 wrapText="1"/>
    </xf>
    <xf numFmtId="165" fontId="6" fillId="0" borderId="95" xfId="0" applyNumberFormat="1" applyFont="1" applyFill="1" applyBorder="1" applyAlignment="1">
      <alignment horizontal="center" vertical="center" wrapText="1"/>
    </xf>
    <xf numFmtId="1" fontId="6" fillId="0" borderId="55" xfId="0" applyNumberFormat="1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vertical="center"/>
    </xf>
    <xf numFmtId="1" fontId="6" fillId="0" borderId="82" xfId="0" applyNumberFormat="1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166" fontId="6" fillId="0" borderId="82" xfId="0" applyNumberFormat="1" applyFont="1" applyFill="1" applyBorder="1" applyAlignment="1">
      <alignment horizontal="center" vertical="center" wrapText="1"/>
    </xf>
    <xf numFmtId="2" fontId="6" fillId="0" borderId="82" xfId="0" applyNumberFormat="1" applyFont="1" applyFill="1" applyBorder="1" applyAlignment="1">
      <alignment horizontal="center" vertical="center" wrapText="1"/>
    </xf>
    <xf numFmtId="1" fontId="5" fillId="11" borderId="82" xfId="0" applyNumberFormat="1" applyFont="1" applyFill="1" applyBorder="1" applyAlignment="1">
      <alignment horizontal="center" vertical="center" wrapText="1"/>
    </xf>
    <xf numFmtId="0" fontId="5" fillId="0" borderId="99" xfId="0" applyFont="1" applyFill="1" applyBorder="1" applyAlignment="1">
      <alignment vertical="center"/>
    </xf>
    <xf numFmtId="165" fontId="5" fillId="0" borderId="95" xfId="0" applyNumberFormat="1" applyFont="1" applyFill="1" applyBorder="1" applyAlignment="1">
      <alignment horizontal="center" vertical="center" wrapText="1"/>
    </xf>
    <xf numFmtId="1" fontId="5" fillId="0" borderId="100" xfId="0" applyNumberFormat="1" applyFont="1" applyFill="1" applyBorder="1" applyAlignment="1">
      <alignment horizontal="center" vertical="center" wrapText="1"/>
    </xf>
    <xf numFmtId="165" fontId="6" fillId="0" borderId="67" xfId="0" applyNumberFormat="1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 wrapText="1"/>
    </xf>
    <xf numFmtId="165" fontId="5" fillId="0" borderId="82" xfId="0" applyNumberFormat="1" applyFont="1" applyFill="1" applyBorder="1" applyAlignment="1">
      <alignment horizontal="center" vertical="center" wrapText="1"/>
    </xf>
    <xf numFmtId="1" fontId="5" fillId="0" borderId="82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61" xfId="1" applyFont="1" applyBorder="1"/>
    <xf numFmtId="0" fontId="5" fillId="2" borderId="75" xfId="0" applyFont="1" applyFill="1" applyBorder="1" applyAlignment="1">
      <alignment vertical="center"/>
    </xf>
    <xf numFmtId="165" fontId="6" fillId="2" borderId="52" xfId="0" applyNumberFormat="1" applyFont="1" applyFill="1" applyBorder="1" applyAlignment="1">
      <alignment horizontal="center" vertical="center" wrapText="1"/>
    </xf>
    <xf numFmtId="1" fontId="6" fillId="2" borderId="53" xfId="0" applyNumberFormat="1" applyFont="1" applyFill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66" fontId="6" fillId="0" borderId="53" xfId="0" applyNumberFormat="1" applyFont="1" applyBorder="1" applyAlignment="1">
      <alignment horizontal="center" vertical="center" wrapText="1"/>
    </xf>
    <xf numFmtId="2" fontId="6" fillId="0" borderId="78" xfId="0" applyNumberFormat="1" applyFont="1" applyBorder="1" applyAlignment="1">
      <alignment horizontal="center" vertical="center" wrapText="1"/>
    </xf>
    <xf numFmtId="2" fontId="6" fillId="0" borderId="52" xfId="0" applyNumberFormat="1" applyFont="1" applyBorder="1" applyAlignment="1">
      <alignment horizontal="center" vertical="center" wrapText="1"/>
    </xf>
    <xf numFmtId="1" fontId="6" fillId="0" borderId="77" xfId="0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5" fillId="2" borderId="84" xfId="0" applyFont="1" applyFill="1" applyBorder="1" applyAlignment="1">
      <alignment vertical="center"/>
    </xf>
    <xf numFmtId="165" fontId="6" fillId="0" borderId="85" xfId="0" applyNumberFormat="1" applyFont="1" applyBorder="1" applyAlignment="1">
      <alignment horizontal="center" vertical="center" wrapText="1"/>
    </xf>
    <xf numFmtId="1" fontId="6" fillId="0" borderId="86" xfId="0" applyNumberFormat="1" applyFont="1" applyBorder="1" applyAlignment="1">
      <alignment horizontal="center" vertical="center" wrapText="1"/>
    </xf>
    <xf numFmtId="1" fontId="6" fillId="2" borderId="86" xfId="0" applyNumberFormat="1" applyFont="1" applyFill="1" applyBorder="1" applyAlignment="1">
      <alignment horizontal="center" vertical="center" wrapText="1"/>
    </xf>
    <xf numFmtId="0" fontId="6" fillId="2" borderId="87" xfId="0" applyFont="1" applyFill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166" fontId="6" fillId="0" borderId="86" xfId="0" applyNumberFormat="1" applyFont="1" applyBorder="1" applyAlignment="1">
      <alignment horizontal="center" vertical="center" wrapText="1"/>
    </xf>
    <xf numFmtId="2" fontId="6" fillId="0" borderId="88" xfId="0" applyNumberFormat="1" applyFont="1" applyBorder="1" applyAlignment="1">
      <alignment horizontal="center" vertical="center" wrapText="1"/>
    </xf>
    <xf numFmtId="2" fontId="6" fillId="0" borderId="85" xfId="0" applyNumberFormat="1" applyFont="1" applyBorder="1" applyAlignment="1">
      <alignment horizontal="center" vertical="center" wrapText="1"/>
    </xf>
    <xf numFmtId="1" fontId="6" fillId="4" borderId="101" xfId="0" applyNumberFormat="1" applyFont="1" applyFill="1" applyBorder="1" applyAlignment="1">
      <alignment horizontal="center" vertical="center" wrapText="1"/>
    </xf>
    <xf numFmtId="1" fontId="6" fillId="0" borderId="85" xfId="0" applyNumberFormat="1" applyFont="1" applyBorder="1" applyAlignment="1">
      <alignment horizontal="center" vertical="center" wrapText="1"/>
    </xf>
    <xf numFmtId="1" fontId="6" fillId="0" borderId="89" xfId="0" applyNumberFormat="1" applyFont="1" applyBorder="1" applyAlignment="1">
      <alignment horizontal="center" vertical="center" wrapText="1"/>
    </xf>
    <xf numFmtId="1" fontId="6" fillId="0" borderId="82" xfId="0" applyNumberFormat="1" applyFont="1" applyBorder="1" applyAlignment="1">
      <alignment horizontal="center" vertical="center" wrapText="1"/>
    </xf>
    <xf numFmtId="1" fontId="6" fillId="0" borderId="83" xfId="0" applyNumberFormat="1" applyFont="1" applyBorder="1" applyAlignment="1">
      <alignment horizontal="center" vertical="center" wrapText="1"/>
    </xf>
    <xf numFmtId="1" fontId="6" fillId="4" borderId="83" xfId="0" applyNumberFormat="1" applyFont="1" applyFill="1" applyBorder="1" applyAlignment="1">
      <alignment horizontal="center" vertical="center" wrapText="1"/>
    </xf>
    <xf numFmtId="1" fontId="6" fillId="4" borderId="96" xfId="0" applyNumberFormat="1" applyFont="1" applyFill="1" applyBorder="1" applyAlignment="1">
      <alignment horizontal="center" vertical="center" wrapText="1"/>
    </xf>
    <xf numFmtId="0" fontId="5" fillId="2" borderId="108" xfId="0" applyFont="1" applyFill="1" applyBorder="1" applyAlignment="1">
      <alignment vertical="center"/>
    </xf>
    <xf numFmtId="0" fontId="6" fillId="0" borderId="109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1" fontId="6" fillId="0" borderId="111" xfId="0" applyNumberFormat="1" applyFont="1" applyBorder="1" applyAlignment="1">
      <alignment horizontal="center" vertical="center" wrapText="1"/>
    </xf>
    <xf numFmtId="0" fontId="6" fillId="2" borderId="112" xfId="0" applyFont="1" applyFill="1" applyBorder="1" applyAlignment="1">
      <alignment horizontal="center" vertical="center" wrapText="1"/>
    </xf>
    <xf numFmtId="165" fontId="6" fillId="0" borderId="113" xfId="0" applyNumberFormat="1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2" fontId="6" fillId="0" borderId="109" xfId="0" applyNumberFormat="1" applyFont="1" applyBorder="1" applyAlignment="1">
      <alignment horizontal="center" vertical="center" wrapText="1"/>
    </xf>
    <xf numFmtId="2" fontId="6" fillId="0" borderId="102" xfId="0" applyNumberFormat="1" applyFont="1" applyBorder="1" applyAlignment="1">
      <alignment horizontal="center" vertical="center" wrapText="1"/>
    </xf>
    <xf numFmtId="2" fontId="6" fillId="0" borderId="114" xfId="0" applyNumberFormat="1" applyFont="1" applyBorder="1" applyAlignment="1">
      <alignment horizontal="center" vertical="center" wrapText="1"/>
    </xf>
    <xf numFmtId="1" fontId="6" fillId="4" borderId="108" xfId="0" applyNumberFormat="1" applyFont="1" applyFill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/>
    </xf>
    <xf numFmtId="1" fontId="6" fillId="0" borderId="113" xfId="0" applyNumberFormat="1" applyFont="1" applyBorder="1" applyAlignment="1">
      <alignment horizontal="center" vertical="center" wrapText="1"/>
    </xf>
    <xf numFmtId="0" fontId="5" fillId="2" borderId="119" xfId="0" applyFont="1" applyFill="1" applyBorder="1" applyAlignment="1">
      <alignment vertical="center"/>
    </xf>
    <xf numFmtId="165" fontId="6" fillId="0" borderId="115" xfId="0" applyNumberFormat="1" applyFont="1" applyBorder="1" applyAlignment="1">
      <alignment horizontal="center" vertical="center" wrapText="1"/>
    </xf>
    <xf numFmtId="1" fontId="6" fillId="0" borderId="90" xfId="0" applyNumberFormat="1" applyFont="1" applyBorder="1" applyAlignment="1">
      <alignment horizontal="center" vertical="center" wrapText="1"/>
    </xf>
    <xf numFmtId="0" fontId="6" fillId="0" borderId="121" xfId="0" applyFont="1" applyBorder="1" applyAlignment="1">
      <alignment horizontal="center" vertical="center" wrapText="1"/>
    </xf>
    <xf numFmtId="0" fontId="6" fillId="0" borderId="122" xfId="0" applyFont="1" applyBorder="1" applyAlignment="1">
      <alignment horizontal="center" vertical="center" wrapText="1"/>
    </xf>
    <xf numFmtId="2" fontId="6" fillId="0" borderId="116" xfId="0" applyNumberFormat="1" applyFont="1" applyBorder="1" applyAlignment="1">
      <alignment horizontal="center" vertical="center" wrapText="1"/>
    </xf>
    <xf numFmtId="2" fontId="6" fillId="0" borderId="121" xfId="0" applyNumberFormat="1" applyFont="1" applyBorder="1" applyAlignment="1">
      <alignment horizontal="center" vertical="center" wrapText="1"/>
    </xf>
    <xf numFmtId="1" fontId="6" fillId="4" borderId="98" xfId="0" applyNumberFormat="1" applyFont="1" applyFill="1" applyBorder="1" applyAlignment="1">
      <alignment horizontal="center" vertical="center" wrapText="1"/>
    </xf>
    <xf numFmtId="1" fontId="6" fillId="0" borderId="115" xfId="0" applyNumberFormat="1" applyFont="1" applyBorder="1" applyAlignment="1">
      <alignment horizontal="center" vertical="center" wrapText="1"/>
    </xf>
    <xf numFmtId="1" fontId="6" fillId="0" borderId="123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5" fillId="6" borderId="75" xfId="0" applyFont="1" applyFill="1" applyBorder="1" applyAlignment="1">
      <alignment vertical="center"/>
    </xf>
    <xf numFmtId="0" fontId="6" fillId="5" borderId="77" xfId="0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166" fontId="6" fillId="5" borderId="53" xfId="0" applyNumberFormat="1" applyFont="1" applyFill="1" applyBorder="1" applyAlignment="1">
      <alignment horizontal="center" vertical="center" wrapText="1"/>
    </xf>
    <xf numFmtId="2" fontId="6" fillId="5" borderId="78" xfId="0" applyNumberFormat="1" applyFont="1" applyFill="1" applyBorder="1" applyAlignment="1">
      <alignment horizontal="center" vertical="center" wrapText="1"/>
    </xf>
    <xf numFmtId="1" fontId="6" fillId="5" borderId="52" xfId="0" applyNumberFormat="1" applyFont="1" applyFill="1" applyBorder="1" applyAlignment="1">
      <alignment horizontal="center" vertical="center" wrapText="1"/>
    </xf>
    <xf numFmtId="1" fontId="6" fillId="5" borderId="77" xfId="0" applyNumberFormat="1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1" fontId="6" fillId="4" borderId="89" xfId="0" applyNumberFormat="1" applyFont="1" applyFill="1" applyBorder="1" applyAlignment="1">
      <alignment horizontal="center" vertical="center" wrapText="1"/>
    </xf>
    <xf numFmtId="1" fontId="6" fillId="4" borderId="87" xfId="0" applyNumberFormat="1" applyFont="1" applyFill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/>
    </xf>
    <xf numFmtId="1" fontId="6" fillId="4" borderId="77" xfId="0" applyNumberFormat="1" applyFont="1" applyFill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165" fontId="6" fillId="6" borderId="52" xfId="0" applyNumberFormat="1" applyFont="1" applyFill="1" applyBorder="1" applyAlignment="1">
      <alignment horizontal="center" vertical="center" wrapText="1"/>
    </xf>
    <xf numFmtId="1" fontId="6" fillId="6" borderId="53" xfId="0" applyNumberFormat="1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1" fontId="6" fillId="0" borderId="83" xfId="0" applyNumberFormat="1" applyFont="1" applyBorder="1" applyAlignment="1">
      <alignment horizontal="center" vertical="center"/>
    </xf>
    <xf numFmtId="1" fontId="6" fillId="13" borderId="36" xfId="0" applyNumberFormat="1" applyFont="1" applyFill="1" applyBorder="1" applyAlignment="1">
      <alignment horizontal="center" vertical="center" wrapText="1"/>
    </xf>
    <xf numFmtId="1" fontId="6" fillId="13" borderId="20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1" fontId="6" fillId="13" borderId="77" xfId="0" applyNumberFormat="1" applyFont="1" applyFill="1" applyBorder="1" applyAlignment="1">
      <alignment horizontal="center" vertical="center" wrapText="1"/>
    </xf>
    <xf numFmtId="1" fontId="6" fillId="13" borderId="46" xfId="0" applyNumberFormat="1" applyFont="1" applyFill="1" applyBorder="1" applyAlignment="1">
      <alignment horizontal="center" vertical="center" wrapText="1"/>
    </xf>
    <xf numFmtId="1" fontId="6" fillId="13" borderId="89" xfId="0" applyNumberFormat="1" applyFont="1" applyFill="1" applyBorder="1" applyAlignment="1">
      <alignment horizontal="center" vertical="center" wrapText="1"/>
    </xf>
    <xf numFmtId="1" fontId="6" fillId="13" borderId="87" xfId="0" applyNumberFormat="1" applyFont="1" applyFill="1" applyBorder="1" applyAlignment="1">
      <alignment horizontal="center" vertical="center" wrapText="1"/>
    </xf>
    <xf numFmtId="1" fontId="6" fillId="0" borderId="55" xfId="0" applyNumberFormat="1" applyFont="1" applyBorder="1" applyAlignment="1">
      <alignment horizontal="center" vertical="center" wrapText="1"/>
    </xf>
    <xf numFmtId="0" fontId="6" fillId="5" borderId="128" xfId="0" applyFont="1" applyFill="1" applyBorder="1" applyAlignment="1">
      <alignment horizontal="center" vertical="center"/>
    </xf>
    <xf numFmtId="0" fontId="20" fillId="0" borderId="15" xfId="0" applyFont="1" applyBorder="1" applyAlignment="1">
      <alignment wrapText="1"/>
    </xf>
    <xf numFmtId="0" fontId="6" fillId="0" borderId="90" xfId="0" applyFont="1" applyBorder="1" applyAlignment="1">
      <alignment horizontal="center" vertical="center"/>
    </xf>
    <xf numFmtId="0" fontId="5" fillId="0" borderId="84" xfId="0" applyFont="1" applyBorder="1" applyAlignment="1">
      <alignment vertical="center"/>
    </xf>
    <xf numFmtId="0" fontId="20" fillId="0" borderId="42" xfId="0" applyFont="1" applyBorder="1" applyAlignment="1">
      <alignment wrapText="1"/>
    </xf>
    <xf numFmtId="0" fontId="7" fillId="3" borderId="81" xfId="0" applyFont="1" applyFill="1" applyBorder="1" applyAlignment="1">
      <alignment horizontal="center" vertical="top" wrapText="1"/>
    </xf>
    <xf numFmtId="0" fontId="7" fillId="3" borderId="54" xfId="0" applyFont="1" applyFill="1" applyBorder="1" applyAlignment="1">
      <alignment horizontal="center" vertical="top" wrapText="1"/>
    </xf>
    <xf numFmtId="0" fontId="6" fillId="0" borderId="75" xfId="0" applyFont="1" applyBorder="1"/>
    <xf numFmtId="165" fontId="6" fillId="0" borderId="52" xfId="0" applyNumberFormat="1" applyFont="1" applyBorder="1" applyAlignment="1">
      <alignment horizontal="center" vertical="center" wrapText="1"/>
    </xf>
    <xf numFmtId="1" fontId="6" fillId="0" borderId="53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6" fillId="0" borderId="84" xfId="0" applyFont="1" applyBorder="1"/>
    <xf numFmtId="1" fontId="6" fillId="0" borderId="95" xfId="0" applyNumberFormat="1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/>
    </xf>
    <xf numFmtId="0" fontId="5" fillId="2" borderId="75" xfId="0" applyFont="1" applyFill="1" applyBorder="1"/>
    <xf numFmtId="0" fontId="6" fillId="0" borderId="88" xfId="0" applyFont="1" applyBorder="1" applyAlignment="1">
      <alignment horizontal="center"/>
    </xf>
    <xf numFmtId="0" fontId="6" fillId="2" borderId="75" xfId="0" applyFont="1" applyFill="1" applyBorder="1"/>
    <xf numFmtId="0" fontId="6" fillId="2" borderId="43" xfId="0" applyFont="1" applyFill="1" applyBorder="1" applyAlignment="1">
      <alignment horizontal="center" vertical="center" wrapText="1"/>
    </xf>
    <xf numFmtId="0" fontId="6" fillId="5" borderId="75" xfId="0" applyFont="1" applyFill="1" applyBorder="1"/>
    <xf numFmtId="165" fontId="6" fillId="5" borderId="52" xfId="0" applyNumberFormat="1" applyFont="1" applyFill="1" applyBorder="1" applyAlignment="1">
      <alignment horizontal="center" vertical="center" wrapText="1"/>
    </xf>
    <xf numFmtId="1" fontId="6" fillId="5" borderId="53" xfId="0" applyNumberFormat="1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/>
    </xf>
    <xf numFmtId="0" fontId="6" fillId="2" borderId="34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165" fontId="6" fillId="2" borderId="15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165" fontId="6" fillId="5" borderId="22" xfId="0" applyNumberFormat="1" applyFont="1" applyFill="1" applyBorder="1" applyAlignment="1">
      <alignment horizontal="center" vertical="center" wrapText="1"/>
    </xf>
    <xf numFmtId="1" fontId="6" fillId="5" borderId="23" xfId="0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166" fontId="6" fillId="5" borderId="23" xfId="0" applyNumberFormat="1" applyFont="1" applyFill="1" applyBorder="1" applyAlignment="1">
      <alignment horizontal="center" vertical="center" wrapText="1"/>
    </xf>
    <xf numFmtId="2" fontId="6" fillId="5" borderId="25" xfId="0" applyNumberFormat="1" applyFont="1" applyFill="1" applyBorder="1" applyAlignment="1">
      <alignment horizontal="center" vertical="center" wrapText="1"/>
    </xf>
    <xf numFmtId="1" fontId="6" fillId="5" borderId="22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0" fontId="0" fillId="5" borderId="0" xfId="0" applyFont="1" applyFill="1" applyAlignment="1"/>
    <xf numFmtId="165" fontId="2" fillId="3" borderId="52" xfId="0" applyNumberFormat="1" applyFont="1" applyFill="1" applyBorder="1" applyAlignment="1">
      <alignment horizontal="center" vertical="center" wrapText="1"/>
    </xf>
    <xf numFmtId="1" fontId="2" fillId="3" borderId="53" xfId="0" applyNumberFormat="1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/>
    </xf>
    <xf numFmtId="1" fontId="6" fillId="4" borderId="25" xfId="0" applyNumberFormat="1" applyFont="1" applyFill="1" applyBorder="1" applyAlignment="1">
      <alignment horizontal="center" vertical="center" wrapText="1"/>
    </xf>
    <xf numFmtId="0" fontId="6" fillId="0" borderId="82" xfId="0" applyFont="1" applyBorder="1" applyAlignment="1">
      <alignment vertical="center" wrapText="1"/>
    </xf>
    <xf numFmtId="165" fontId="6" fillId="0" borderId="82" xfId="0" applyNumberFormat="1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3" borderId="80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7" fillId="3" borderId="132" xfId="0" applyFont="1" applyFill="1" applyBorder="1" applyAlignment="1">
      <alignment horizontal="center" vertical="center" wrapText="1"/>
    </xf>
    <xf numFmtId="0" fontId="7" fillId="3" borderId="133" xfId="0" applyFont="1" applyFill="1" applyBorder="1" applyAlignment="1">
      <alignment horizontal="center" vertical="center" wrapText="1"/>
    </xf>
    <xf numFmtId="0" fontId="6" fillId="0" borderId="13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6" fillId="0" borderId="137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/>
    </xf>
    <xf numFmtId="0" fontId="6" fillId="0" borderId="140" xfId="0" applyFont="1" applyBorder="1" applyAlignment="1">
      <alignment horizontal="center" vertical="center" wrapText="1"/>
    </xf>
    <xf numFmtId="1" fontId="6" fillId="4" borderId="78" xfId="0" applyNumberFormat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6" fillId="0" borderId="84" xfId="0" applyFont="1" applyBorder="1" applyAlignment="1">
      <alignment vertical="center" wrapText="1"/>
    </xf>
    <xf numFmtId="0" fontId="6" fillId="0" borderId="141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2" borderId="75" xfId="0" applyFont="1" applyFill="1" applyBorder="1" applyAlignment="1">
      <alignment vertical="center" wrapText="1"/>
    </xf>
    <xf numFmtId="0" fontId="6" fillId="2" borderId="78" xfId="0" applyFont="1" applyFill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 wrapText="1"/>
    </xf>
    <xf numFmtId="0" fontId="6" fillId="0" borderId="143" xfId="0" applyFont="1" applyBorder="1" applyAlignment="1">
      <alignment vertical="center" wrapText="1"/>
    </xf>
    <xf numFmtId="165" fontId="6" fillId="0" borderId="144" xfId="0" applyNumberFormat="1" applyFont="1" applyBorder="1" applyAlignment="1">
      <alignment horizontal="center" vertical="center" wrapText="1"/>
    </xf>
    <xf numFmtId="1" fontId="6" fillId="0" borderId="145" xfId="0" applyNumberFormat="1" applyFont="1" applyBorder="1" applyAlignment="1">
      <alignment horizontal="center" vertical="center" wrapText="1"/>
    </xf>
    <xf numFmtId="0" fontId="6" fillId="0" borderId="146" xfId="0" applyFont="1" applyBorder="1" applyAlignment="1">
      <alignment horizontal="center" vertical="center" wrapText="1"/>
    </xf>
    <xf numFmtId="0" fontId="6" fillId="0" borderId="147" xfId="0" applyFont="1" applyBorder="1" applyAlignment="1">
      <alignment horizontal="center" vertical="center" wrapText="1"/>
    </xf>
    <xf numFmtId="0" fontId="6" fillId="0" borderId="148" xfId="0" applyFont="1" applyBorder="1" applyAlignment="1">
      <alignment horizontal="center" vertical="center" wrapText="1"/>
    </xf>
    <xf numFmtId="0" fontId="6" fillId="0" borderId="149" xfId="0" applyFont="1" applyBorder="1" applyAlignment="1">
      <alignment horizontal="center" vertical="center" wrapText="1"/>
    </xf>
    <xf numFmtId="166" fontId="6" fillId="0" borderId="150" xfId="0" applyNumberFormat="1" applyFont="1" applyBorder="1" applyAlignment="1">
      <alignment horizontal="center" vertical="center" wrapText="1"/>
    </xf>
    <xf numFmtId="2" fontId="6" fillId="0" borderId="151" xfId="0" applyNumberFormat="1" applyFont="1" applyBorder="1" applyAlignment="1">
      <alignment horizontal="center" vertical="center" wrapText="1"/>
    </xf>
    <xf numFmtId="1" fontId="6" fillId="0" borderId="152" xfId="0" applyNumberFormat="1" applyFont="1" applyBorder="1" applyAlignment="1">
      <alignment horizontal="center" vertical="center" wrapText="1"/>
    </xf>
    <xf numFmtId="1" fontId="6" fillId="4" borderId="149" xfId="0" applyNumberFormat="1" applyFont="1" applyFill="1" applyBorder="1" applyAlignment="1">
      <alignment horizontal="center" vertical="center" wrapText="1"/>
    </xf>
    <xf numFmtId="1" fontId="6" fillId="4" borderId="151" xfId="0" applyNumberFormat="1" applyFont="1" applyFill="1" applyBorder="1" applyAlignment="1">
      <alignment horizontal="center" vertical="center" wrapText="1"/>
    </xf>
    <xf numFmtId="1" fontId="6" fillId="0" borderId="150" xfId="0" applyNumberFormat="1" applyFont="1" applyBorder="1" applyAlignment="1">
      <alignment horizontal="center" vertical="center" wrapText="1"/>
    </xf>
    <xf numFmtId="0" fontId="6" fillId="0" borderId="153" xfId="0" applyFont="1" applyBorder="1" applyAlignment="1">
      <alignment horizontal="center" vertical="center" wrapText="1"/>
    </xf>
    <xf numFmtId="0" fontId="6" fillId="0" borderId="99" xfId="0" applyFont="1" applyBorder="1" applyAlignment="1">
      <alignment vertical="center" wrapText="1"/>
    </xf>
    <xf numFmtId="165" fontId="6" fillId="0" borderId="95" xfId="0" applyNumberFormat="1" applyFont="1" applyBorder="1" applyAlignment="1">
      <alignment horizontal="center" vertical="center" wrapText="1"/>
    </xf>
    <xf numFmtId="1" fontId="6" fillId="0" borderId="100" xfId="0" applyNumberFormat="1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1" fontId="6" fillId="4" borderId="88" xfId="0" applyNumberFormat="1" applyFont="1" applyFill="1" applyBorder="1" applyAlignment="1">
      <alignment horizontal="center" vertical="center" wrapText="1"/>
    </xf>
    <xf numFmtId="0" fontId="6" fillId="2" borderId="154" xfId="0" applyFont="1" applyFill="1" applyBorder="1" applyAlignment="1">
      <alignment vertical="center" wrapText="1"/>
    </xf>
    <xf numFmtId="165" fontId="6" fillId="2" borderId="152" xfId="0" applyNumberFormat="1" applyFont="1" applyFill="1" applyBorder="1" applyAlignment="1">
      <alignment horizontal="center" vertical="center" wrapText="1"/>
    </xf>
    <xf numFmtId="1" fontId="6" fillId="2" borderId="150" xfId="0" applyNumberFormat="1" applyFont="1" applyFill="1" applyBorder="1" applyAlignment="1">
      <alignment horizontal="center" vertical="center" wrapText="1"/>
    </xf>
    <xf numFmtId="0" fontId="6" fillId="2" borderId="151" xfId="0" applyFont="1" applyFill="1" applyBorder="1" applyAlignment="1">
      <alignment horizontal="center" vertical="center" wrapText="1"/>
    </xf>
    <xf numFmtId="0" fontId="6" fillId="0" borderId="155" xfId="0" applyFont="1" applyBorder="1" applyAlignment="1">
      <alignment horizontal="center" vertical="center" wrapText="1"/>
    </xf>
    <xf numFmtId="165" fontId="6" fillId="2" borderId="85" xfId="0" applyNumberFormat="1" applyFont="1" applyFill="1" applyBorder="1" applyAlignment="1">
      <alignment horizontal="center" vertical="center" wrapText="1"/>
    </xf>
    <xf numFmtId="166" fontId="6" fillId="0" borderId="82" xfId="0" applyNumberFormat="1" applyFont="1" applyBorder="1" applyAlignment="1">
      <alignment horizontal="center" vertical="center" wrapText="1"/>
    </xf>
    <xf numFmtId="2" fontId="6" fillId="0" borderId="82" xfId="0" applyNumberFormat="1" applyFont="1" applyBorder="1" applyAlignment="1">
      <alignment horizontal="center" vertical="center" wrapText="1"/>
    </xf>
    <xf numFmtId="165" fontId="6" fillId="0" borderId="90" xfId="0" applyNumberFormat="1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166" fontId="6" fillId="0" borderId="90" xfId="0" applyNumberFormat="1" applyFont="1" applyBorder="1" applyAlignment="1">
      <alignment horizontal="center" vertical="center" wrapText="1"/>
    </xf>
    <xf numFmtId="2" fontId="6" fillId="0" borderId="90" xfId="0" applyNumberFormat="1" applyFont="1" applyBorder="1" applyAlignment="1">
      <alignment horizontal="center" vertical="center" wrapText="1"/>
    </xf>
    <xf numFmtId="0" fontId="6" fillId="0" borderId="75" xfId="0" applyFont="1" applyBorder="1" applyAlignment="1">
      <alignment vertical="center" wrapText="1"/>
    </xf>
    <xf numFmtId="1" fontId="6" fillId="4" borderId="16" xfId="0" applyNumberFormat="1" applyFont="1" applyFill="1" applyBorder="1" applyAlignment="1">
      <alignment horizontal="center" vertical="center" wrapText="1"/>
    </xf>
    <xf numFmtId="1" fontId="6" fillId="4" borderId="44" xfId="0" applyNumberFormat="1" applyFont="1" applyFill="1" applyBorder="1" applyAlignment="1">
      <alignment horizontal="center" vertical="center" wrapText="1"/>
    </xf>
    <xf numFmtId="0" fontId="6" fillId="0" borderId="154" xfId="0" applyFont="1" applyBorder="1" applyAlignment="1">
      <alignment vertical="center" wrapText="1"/>
    </xf>
    <xf numFmtId="165" fontId="6" fillId="0" borderId="152" xfId="0" applyNumberFormat="1" applyFont="1" applyBorder="1" applyAlignment="1">
      <alignment horizontal="center" vertical="center" wrapText="1"/>
    </xf>
    <xf numFmtId="0" fontId="6" fillId="0" borderId="151" xfId="0" applyFont="1" applyBorder="1" applyAlignment="1">
      <alignment horizontal="center" vertical="center" wrapText="1"/>
    </xf>
    <xf numFmtId="0" fontId="6" fillId="0" borderId="152" xfId="0" applyFont="1" applyBorder="1" applyAlignment="1">
      <alignment horizontal="center" vertical="center" wrapText="1"/>
    </xf>
    <xf numFmtId="0" fontId="6" fillId="0" borderId="93" xfId="0" applyFont="1" applyBorder="1" applyAlignment="1">
      <alignment vertical="center" wrapText="1"/>
    </xf>
    <xf numFmtId="0" fontId="6" fillId="5" borderId="84" xfId="0" applyFont="1" applyFill="1" applyBorder="1" applyAlignment="1">
      <alignment vertical="center" wrapText="1"/>
    </xf>
    <xf numFmtId="165" fontId="6" fillId="5" borderId="85" xfId="0" applyNumberFormat="1" applyFont="1" applyFill="1" applyBorder="1" applyAlignment="1">
      <alignment horizontal="center" vertical="center" wrapText="1"/>
    </xf>
    <xf numFmtId="1" fontId="6" fillId="5" borderId="86" xfId="0" applyNumberFormat="1" applyFont="1" applyFill="1" applyBorder="1" applyAlignment="1">
      <alignment horizontal="center" vertical="center" wrapText="1"/>
    </xf>
    <xf numFmtId="0" fontId="6" fillId="5" borderId="87" xfId="0" applyFont="1" applyFill="1" applyBorder="1" applyAlignment="1">
      <alignment horizontal="center" vertical="center" wrapText="1"/>
    </xf>
    <xf numFmtId="0" fontId="6" fillId="5" borderId="89" xfId="0" applyFont="1" applyFill="1" applyBorder="1" applyAlignment="1">
      <alignment horizontal="center" vertical="center" wrapText="1"/>
    </xf>
    <xf numFmtId="0" fontId="6" fillId="5" borderId="88" xfId="0" applyFont="1" applyFill="1" applyBorder="1" applyAlignment="1">
      <alignment horizontal="center" vertical="center" wrapText="1"/>
    </xf>
    <xf numFmtId="0" fontId="6" fillId="5" borderId="85" xfId="0" applyFont="1" applyFill="1" applyBorder="1" applyAlignment="1">
      <alignment horizontal="center" vertical="center" wrapText="1"/>
    </xf>
    <xf numFmtId="166" fontId="6" fillId="5" borderId="86" xfId="0" applyNumberFormat="1" applyFont="1" applyFill="1" applyBorder="1" applyAlignment="1">
      <alignment horizontal="center" vertical="center" wrapText="1"/>
    </xf>
    <xf numFmtId="2" fontId="6" fillId="5" borderId="88" xfId="0" applyNumberFormat="1" applyFont="1" applyFill="1" applyBorder="1" applyAlignment="1">
      <alignment horizontal="center" vertical="center" wrapText="1"/>
    </xf>
    <xf numFmtId="1" fontId="6" fillId="5" borderId="85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6" fillId="5" borderId="0" xfId="0" applyFont="1" applyFill="1" applyAlignment="1">
      <alignment horizontal="center" vertical="center"/>
    </xf>
    <xf numFmtId="0" fontId="6" fillId="5" borderId="75" xfId="0" applyFont="1" applyFill="1" applyBorder="1" applyAlignment="1">
      <alignment vertical="center"/>
    </xf>
    <xf numFmtId="0" fontId="6" fillId="5" borderId="46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/>
    </xf>
    <xf numFmtId="1" fontId="6" fillId="4" borderId="86" xfId="0" applyNumberFormat="1" applyFont="1" applyFill="1" applyBorder="1" applyAlignment="1">
      <alignment horizontal="center" vertical="center" wrapText="1"/>
    </xf>
    <xf numFmtId="1" fontId="6" fillId="5" borderId="53" xfId="1" applyNumberFormat="1" applyFont="1" applyFill="1" applyBorder="1" applyAlignment="1">
      <alignment horizontal="center" vertical="center" wrapText="1"/>
    </xf>
    <xf numFmtId="1" fontId="6" fillId="4" borderId="83" xfId="1" applyNumberFormat="1" applyFont="1" applyFill="1" applyBorder="1" applyAlignment="1">
      <alignment horizontal="center" vertical="center" wrapText="1"/>
    </xf>
    <xf numFmtId="1" fontId="6" fillId="5" borderId="86" xfId="1" applyNumberFormat="1" applyFont="1" applyFill="1" applyBorder="1" applyAlignment="1">
      <alignment horizontal="center" vertical="center" wrapText="1"/>
    </xf>
    <xf numFmtId="0" fontId="6" fillId="5" borderId="87" xfId="1" applyFont="1" applyFill="1" applyBorder="1" applyAlignment="1">
      <alignment horizontal="center" vertical="center" wrapText="1"/>
    </xf>
    <xf numFmtId="0" fontId="6" fillId="5" borderId="89" xfId="1" applyFont="1" applyFill="1" applyBorder="1" applyAlignment="1">
      <alignment horizontal="center" vertical="center" wrapText="1"/>
    </xf>
    <xf numFmtId="0" fontId="6" fillId="5" borderId="88" xfId="1" applyFont="1" applyFill="1" applyBorder="1" applyAlignment="1">
      <alignment horizontal="center" vertical="center" wrapText="1"/>
    </xf>
    <xf numFmtId="2" fontId="6" fillId="5" borderId="105" xfId="1" applyNumberFormat="1" applyFont="1" applyFill="1" applyBorder="1" applyAlignment="1">
      <alignment horizontal="center" vertical="center" wrapText="1"/>
    </xf>
    <xf numFmtId="1" fontId="6" fillId="0" borderId="107" xfId="1" applyNumberFormat="1" applyFont="1" applyBorder="1" applyAlignment="1">
      <alignment horizontal="center" vertical="center" wrapText="1"/>
    </xf>
    <xf numFmtId="0" fontId="6" fillId="0" borderId="75" xfId="1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0" fontId="6" fillId="0" borderId="96" xfId="1" applyFont="1" applyBorder="1" applyAlignment="1">
      <alignment horizontal="center" vertical="center" wrapText="1"/>
    </xf>
    <xf numFmtId="0" fontId="6" fillId="0" borderId="106" xfId="1" applyFont="1" applyBorder="1" applyAlignment="1">
      <alignment horizontal="center" vertical="center" wrapText="1"/>
    </xf>
    <xf numFmtId="0" fontId="6" fillId="0" borderId="97" xfId="1" applyFont="1" applyBorder="1" applyAlignment="1">
      <alignment horizontal="center" vertical="center" wrapText="1"/>
    </xf>
    <xf numFmtId="0" fontId="6" fillId="0" borderId="95" xfId="1" applyFont="1" applyBorder="1" applyAlignment="1">
      <alignment horizontal="center" vertical="center" wrapText="1"/>
    </xf>
    <xf numFmtId="2" fontId="6" fillId="0" borderId="96" xfId="1" applyNumberFormat="1" applyFont="1" applyBorder="1" applyAlignment="1">
      <alignment horizontal="center" vertical="center" wrapText="1"/>
    </xf>
    <xf numFmtId="2" fontId="6" fillId="0" borderId="107" xfId="1" applyNumberFormat="1" applyFont="1" applyBorder="1" applyAlignment="1">
      <alignment horizontal="center" vertical="center" wrapText="1"/>
    </xf>
    <xf numFmtId="165" fontId="6" fillId="0" borderId="95" xfId="1" applyNumberFormat="1" applyFont="1" applyBorder="1" applyAlignment="1">
      <alignment horizontal="center" vertical="center" wrapText="1"/>
    </xf>
    <xf numFmtId="1" fontId="6" fillId="0" borderId="100" xfId="1" applyNumberFormat="1" applyFont="1" applyBorder="1" applyAlignment="1">
      <alignment horizontal="center" vertical="center" wrapText="1"/>
    </xf>
    <xf numFmtId="1" fontId="2" fillId="4" borderId="82" xfId="1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1" fillId="0" borderId="0" xfId="0" applyFont="1" applyAlignment="1"/>
    <xf numFmtId="0" fontId="27" fillId="0" borderId="82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30" fillId="0" borderId="113" xfId="0" applyFont="1" applyBorder="1" applyAlignment="1"/>
    <xf numFmtId="0" fontId="30" fillId="0" borderId="115" xfId="0" applyFont="1" applyBorder="1" applyAlignment="1"/>
    <xf numFmtId="0" fontId="0" fillId="0" borderId="69" xfId="0" applyFont="1" applyBorder="1" applyAlignment="1"/>
    <xf numFmtId="0" fontId="27" fillId="0" borderId="69" xfId="0" applyFont="1" applyBorder="1" applyAlignment="1"/>
    <xf numFmtId="0" fontId="32" fillId="0" borderId="82" xfId="0" applyFont="1" applyBorder="1" applyAlignment="1"/>
    <xf numFmtId="0" fontId="33" fillId="0" borderId="82" xfId="0" applyFont="1" applyBorder="1" applyAlignment="1">
      <alignment horizontal="center"/>
    </xf>
    <xf numFmtId="0" fontId="0" fillId="0" borderId="0" xfId="0"/>
    <xf numFmtId="0" fontId="7" fillId="14" borderId="158" xfId="0" applyFont="1" applyFill="1" applyBorder="1" applyAlignment="1">
      <alignment horizontal="center" vertical="center" wrapText="1"/>
    </xf>
    <xf numFmtId="165" fontId="2" fillId="14" borderId="52" xfId="0" applyNumberFormat="1" applyFont="1" applyFill="1" applyBorder="1" applyAlignment="1">
      <alignment horizontal="center" vertical="center" wrapText="1"/>
    </xf>
    <xf numFmtId="1" fontId="2" fillId="14" borderId="53" xfId="0" applyNumberFormat="1" applyFont="1" applyFill="1" applyBorder="1" applyAlignment="1">
      <alignment horizontal="center" vertical="center" wrapText="1"/>
    </xf>
    <xf numFmtId="0" fontId="2" fillId="14" borderId="79" xfId="0" applyFont="1" applyFill="1" applyBorder="1" applyAlignment="1">
      <alignment horizontal="center" vertical="center" wrapText="1"/>
    </xf>
    <xf numFmtId="0" fontId="4" fillId="12" borderId="159" xfId="0" applyFont="1" applyFill="1" applyBorder="1"/>
    <xf numFmtId="165" fontId="7" fillId="14" borderId="95" xfId="0" applyNumberFormat="1" applyFont="1" applyFill="1" applyBorder="1" applyAlignment="1">
      <alignment horizontal="center" vertical="top" wrapText="1"/>
    </xf>
    <xf numFmtId="1" fontId="7" fillId="14" borderId="100" xfId="0" applyNumberFormat="1" applyFont="1" applyFill="1" applyBorder="1" applyAlignment="1">
      <alignment horizontal="center" vertical="top" wrapText="1"/>
    </xf>
    <xf numFmtId="0" fontId="4" fillId="12" borderId="96" xfId="0" applyFont="1" applyFill="1" applyBorder="1"/>
    <xf numFmtId="0" fontId="7" fillId="14" borderId="95" xfId="0" applyFont="1" applyFill="1" applyBorder="1" applyAlignment="1">
      <alignment horizontal="center" vertical="top" wrapText="1"/>
    </xf>
    <xf numFmtId="2" fontId="7" fillId="14" borderId="100" xfId="0" applyNumberFormat="1" applyFont="1" applyFill="1" applyBorder="1" applyAlignment="1">
      <alignment horizontal="center" vertical="top" wrapText="1"/>
    </xf>
    <xf numFmtId="2" fontId="7" fillId="14" borderId="97" xfId="0" applyNumberFormat="1" applyFont="1" applyFill="1" applyBorder="1" applyAlignment="1">
      <alignment horizontal="center" vertical="top" wrapText="1"/>
    </xf>
    <xf numFmtId="0" fontId="5" fillId="0" borderId="83" xfId="0" applyFont="1" applyBorder="1"/>
    <xf numFmtId="165" fontId="6" fillId="0" borderId="83" xfId="0" applyNumberFormat="1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166" fontId="6" fillId="0" borderId="83" xfId="0" applyNumberFormat="1" applyFont="1" applyBorder="1" applyAlignment="1">
      <alignment horizontal="center" vertical="center" wrapText="1"/>
    </xf>
    <xf numFmtId="2" fontId="6" fillId="0" borderId="83" xfId="0" applyNumberFormat="1" applyFont="1" applyBorder="1" applyAlignment="1">
      <alignment horizontal="center" vertical="center" wrapText="1"/>
    </xf>
    <xf numFmtId="0" fontId="5" fillId="0" borderId="82" xfId="0" applyFont="1" applyBorder="1"/>
    <xf numFmtId="0" fontId="5" fillId="0" borderId="82" xfId="0" applyFont="1" applyBorder="1" applyAlignment="1">
      <alignment horizontal="center" vertical="center" wrapText="1"/>
    </xf>
    <xf numFmtId="0" fontId="5" fillId="0" borderId="90" xfId="0" applyFont="1" applyBorder="1"/>
    <xf numFmtId="0" fontId="5" fillId="0" borderId="90" xfId="0" applyFont="1" applyBorder="1" applyAlignment="1">
      <alignment horizontal="center" vertical="center" wrapText="1"/>
    </xf>
    <xf numFmtId="0" fontId="5" fillId="0" borderId="98" xfId="0" applyFont="1" applyBorder="1"/>
    <xf numFmtId="165" fontId="6" fillId="0" borderId="98" xfId="0" applyNumberFormat="1" applyFont="1" applyBorder="1" applyAlignment="1">
      <alignment horizontal="center" vertical="center" wrapText="1"/>
    </xf>
    <xf numFmtId="1" fontId="6" fillId="0" borderId="98" xfId="0" applyNumberFormat="1" applyFont="1" applyBorder="1" applyAlignment="1">
      <alignment horizontal="center" vertical="center" wrapText="1"/>
    </xf>
    <xf numFmtId="0" fontId="35" fillId="0" borderId="0" xfId="0" applyFont="1"/>
    <xf numFmtId="166" fontId="6" fillId="0" borderId="98" xfId="0" applyNumberFormat="1" applyFont="1" applyBorder="1" applyAlignment="1">
      <alignment horizontal="center" vertical="center" wrapText="1"/>
    </xf>
    <xf numFmtId="2" fontId="6" fillId="0" borderId="98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7" fillId="0" borderId="82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5" fillId="0" borderId="66" xfId="0" applyFont="1" applyFill="1" applyBorder="1" applyAlignment="1">
      <alignment vertical="center"/>
    </xf>
    <xf numFmtId="165" fontId="6" fillId="0" borderId="85" xfId="0" applyNumberFormat="1" applyFont="1" applyFill="1" applyBorder="1" applyAlignment="1">
      <alignment horizontal="center" vertical="center" wrapText="1"/>
    </xf>
    <xf numFmtId="0" fontId="30" fillId="0" borderId="108" xfId="0" applyFont="1" applyBorder="1" applyAlignment="1">
      <alignment horizontal="center"/>
    </xf>
    <xf numFmtId="0" fontId="30" fillId="0" borderId="119" xfId="0" applyFont="1" applyBorder="1" applyAlignment="1">
      <alignment horizontal="center"/>
    </xf>
    <xf numFmtId="1" fontId="6" fillId="5" borderId="36" xfId="0" applyNumberFormat="1" applyFont="1" applyFill="1" applyBorder="1" applyAlignment="1">
      <alignment horizontal="center" vertical="center" wrapText="1"/>
    </xf>
    <xf numFmtId="1" fontId="6" fillId="5" borderId="20" xfId="0" applyNumberFormat="1" applyFont="1" applyFill="1" applyBorder="1" applyAlignment="1">
      <alignment horizontal="center" vertical="center" wrapText="1"/>
    </xf>
    <xf numFmtId="1" fontId="6" fillId="5" borderId="35" xfId="0" applyNumberFormat="1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 wrapText="1"/>
    </xf>
    <xf numFmtId="166" fontId="6" fillId="0" borderId="65" xfId="0" applyNumberFormat="1" applyFont="1" applyFill="1" applyBorder="1" applyAlignment="1">
      <alignment horizontal="center" vertical="center" wrapText="1"/>
    </xf>
    <xf numFmtId="1" fontId="6" fillId="5" borderId="89" xfId="0" applyNumberFormat="1" applyFont="1" applyFill="1" applyBorder="1" applyAlignment="1">
      <alignment horizontal="center" vertical="center" wrapText="1"/>
    </xf>
    <xf numFmtId="0" fontId="5" fillId="9" borderId="69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1" fontId="6" fillId="5" borderId="76" xfId="0" applyNumberFormat="1" applyFont="1" applyFill="1" applyBorder="1" applyAlignment="1">
      <alignment horizontal="center" vertical="center" wrapText="1"/>
    </xf>
    <xf numFmtId="1" fontId="6" fillId="5" borderId="60" xfId="0" applyNumberFormat="1" applyFont="1" applyFill="1" applyBorder="1" applyAlignment="1">
      <alignment horizontal="center" vertical="center" wrapText="1"/>
    </xf>
    <xf numFmtId="1" fontId="6" fillId="5" borderId="88" xfId="0" applyNumberFormat="1" applyFont="1" applyFill="1" applyBorder="1" applyAlignment="1">
      <alignment horizontal="center" vertical="center" wrapText="1"/>
    </xf>
    <xf numFmtId="1" fontId="6" fillId="5" borderId="82" xfId="0" applyNumberFormat="1" applyFont="1" applyFill="1" applyBorder="1" applyAlignment="1">
      <alignment horizontal="center" vertical="center" wrapText="1"/>
    </xf>
    <xf numFmtId="1" fontId="6" fillId="5" borderId="83" xfId="0" applyNumberFormat="1" applyFont="1" applyFill="1" applyBorder="1" applyAlignment="1">
      <alignment horizontal="center" vertical="center" wrapText="1"/>
    </xf>
    <xf numFmtId="1" fontId="6" fillId="5" borderId="90" xfId="0" applyNumberFormat="1" applyFont="1" applyFill="1" applyBorder="1" applyAlignment="1">
      <alignment horizontal="center" vertical="center" wrapText="1"/>
    </xf>
    <xf numFmtId="0" fontId="36" fillId="0" borderId="108" xfId="0" applyFont="1" applyBorder="1" applyAlignment="1"/>
    <xf numFmtId="1" fontId="6" fillId="0" borderId="83" xfId="0" applyNumberFormat="1" applyFont="1" applyFill="1" applyBorder="1" applyAlignment="1">
      <alignment horizontal="center" vertical="center" wrapText="1"/>
    </xf>
    <xf numFmtId="166" fontId="6" fillId="0" borderId="83" xfId="0" applyNumberFormat="1" applyFont="1" applyFill="1" applyBorder="1" applyAlignment="1">
      <alignment horizontal="center" vertical="center" wrapText="1"/>
    </xf>
    <xf numFmtId="0" fontId="6" fillId="5" borderId="83" xfId="0" applyFont="1" applyFill="1" applyBorder="1" applyAlignment="1">
      <alignment horizontal="center" vertical="center"/>
    </xf>
    <xf numFmtId="0" fontId="36" fillId="0" borderId="103" xfId="0" applyFont="1" applyBorder="1" applyAlignment="1"/>
    <xf numFmtId="0" fontId="6" fillId="0" borderId="109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165" fontId="6" fillId="0" borderId="110" xfId="0" applyNumberFormat="1" applyFont="1" applyFill="1" applyBorder="1" applyAlignment="1">
      <alignment horizontal="center" vertical="center" wrapText="1"/>
    </xf>
    <xf numFmtId="1" fontId="6" fillId="0" borderId="111" xfId="0" applyNumberFormat="1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165" fontId="6" fillId="0" borderId="113" xfId="0" applyNumberFormat="1" applyFont="1" applyFill="1" applyBorder="1" applyAlignment="1">
      <alignment horizontal="center" vertical="center" wrapText="1"/>
    </xf>
    <xf numFmtId="0" fontId="5" fillId="0" borderId="114" xfId="0" applyFont="1" applyFill="1" applyBorder="1" applyAlignment="1">
      <alignment horizontal="center" vertical="center" wrapText="1"/>
    </xf>
    <xf numFmtId="0" fontId="5" fillId="0" borderId="160" xfId="0" applyFont="1" applyFill="1" applyBorder="1" applyAlignment="1">
      <alignment horizontal="center" vertical="center" wrapText="1"/>
    </xf>
    <xf numFmtId="0" fontId="5" fillId="0" borderId="139" xfId="0" applyFont="1" applyFill="1" applyBorder="1" applyAlignment="1">
      <alignment horizontal="center" vertical="center" wrapText="1"/>
    </xf>
    <xf numFmtId="165" fontId="6" fillId="0" borderId="142" xfId="0" applyNumberFormat="1" applyFont="1" applyFill="1" applyBorder="1" applyAlignment="1">
      <alignment horizontal="center" vertical="center" wrapText="1"/>
    </xf>
    <xf numFmtId="165" fontId="6" fillId="0" borderId="138" xfId="0" applyNumberFormat="1" applyFont="1" applyFill="1" applyBorder="1" applyAlignment="1">
      <alignment horizontal="center" vertical="center" wrapText="1"/>
    </xf>
    <xf numFmtId="1" fontId="6" fillId="0" borderId="100" xfId="0" applyNumberFormat="1" applyFont="1" applyFill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/>
    </xf>
    <xf numFmtId="165" fontId="6" fillId="0" borderId="117" xfId="0" applyNumberFormat="1" applyFont="1" applyFill="1" applyBorder="1" applyAlignment="1">
      <alignment horizontal="center" vertical="center" wrapText="1"/>
    </xf>
    <xf numFmtId="0" fontId="5" fillId="0" borderId="118" xfId="0" applyFont="1" applyFill="1" applyBorder="1" applyAlignment="1">
      <alignment horizontal="center" vertical="center" wrapText="1"/>
    </xf>
    <xf numFmtId="0" fontId="36" fillId="0" borderId="122" xfId="0" applyFont="1" applyBorder="1" applyAlignment="1"/>
    <xf numFmtId="165" fontId="6" fillId="0" borderId="115" xfId="0" applyNumberFormat="1" applyFont="1" applyFill="1" applyBorder="1" applyAlignment="1">
      <alignment horizontal="center" vertical="center" wrapText="1"/>
    </xf>
    <xf numFmtId="1" fontId="6" fillId="0" borderId="90" xfId="0" applyNumberFormat="1" applyFont="1" applyFill="1" applyBorder="1" applyAlignment="1">
      <alignment horizontal="center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6" fillId="0" borderId="121" xfId="0" applyFont="1" applyFill="1" applyBorder="1" applyAlignment="1">
      <alignment horizontal="center" vertical="center" wrapText="1"/>
    </xf>
    <xf numFmtId="166" fontId="6" fillId="0" borderId="90" xfId="0" applyNumberFormat="1" applyFont="1" applyFill="1" applyBorder="1" applyAlignment="1">
      <alignment horizontal="center" vertical="center" wrapText="1"/>
    </xf>
    <xf numFmtId="0" fontId="26" fillId="0" borderId="98" xfId="0" applyFont="1" applyBorder="1" applyAlignment="1">
      <alignment horizontal="center"/>
    </xf>
    <xf numFmtId="0" fontId="6" fillId="0" borderId="98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/>
    </xf>
    <xf numFmtId="0" fontId="26" fillId="0" borderId="83" xfId="0" applyFont="1" applyBorder="1" applyAlignment="1"/>
    <xf numFmtId="0" fontId="26" fillId="0" borderId="90" xfId="0" applyFont="1" applyBorder="1" applyAlignment="1">
      <alignment horizontal="center"/>
    </xf>
    <xf numFmtId="0" fontId="6" fillId="0" borderId="124" xfId="0" applyFont="1" applyFill="1" applyBorder="1" applyAlignment="1">
      <alignment horizontal="center" vertical="center" wrapText="1"/>
    </xf>
    <xf numFmtId="166" fontId="6" fillId="0" borderId="98" xfId="0" applyNumberFormat="1" applyFont="1" applyFill="1" applyBorder="1" applyAlignment="1">
      <alignment horizontal="center" vertical="center" wrapText="1"/>
    </xf>
    <xf numFmtId="1" fontId="6" fillId="5" borderId="98" xfId="0" applyNumberFormat="1" applyFont="1" applyFill="1" applyBorder="1" applyAlignment="1">
      <alignment horizontal="center" vertical="center" wrapText="1"/>
    </xf>
    <xf numFmtId="0" fontId="0" fillId="0" borderId="82" xfId="0" applyFont="1" applyBorder="1" applyAlignment="1">
      <alignment horizontal="center"/>
    </xf>
    <xf numFmtId="1" fontId="6" fillId="5" borderId="123" xfId="0" applyNumberFormat="1" applyFont="1" applyFill="1" applyBorder="1" applyAlignment="1">
      <alignment horizontal="center" vertical="center" wrapText="1"/>
    </xf>
    <xf numFmtId="0" fontId="6" fillId="0" borderId="123" xfId="0" applyFont="1" applyBorder="1" applyAlignment="1">
      <alignment horizontal="center" vertical="center"/>
    </xf>
    <xf numFmtId="0" fontId="26" fillId="0" borderId="111" xfId="0" applyFont="1" applyBorder="1" applyAlignment="1">
      <alignment horizontal="center"/>
    </xf>
    <xf numFmtId="0" fontId="6" fillId="0" borderId="127" xfId="0" applyFont="1" applyFill="1" applyBorder="1" applyAlignment="1">
      <alignment horizontal="center" vertical="center" wrapText="1"/>
    </xf>
    <xf numFmtId="166" fontId="6" fillId="0" borderId="123" xfId="0" applyNumberFormat="1" applyFont="1" applyFill="1" applyBorder="1" applyAlignment="1">
      <alignment horizontal="center" vertical="center" wrapText="1"/>
    </xf>
    <xf numFmtId="0" fontId="26" fillId="0" borderId="123" xfId="0" applyFont="1" applyBorder="1" applyAlignment="1">
      <alignment horizontal="center"/>
    </xf>
    <xf numFmtId="0" fontId="36" fillId="0" borderId="163" xfId="0" applyFont="1" applyBorder="1" applyAlignment="1"/>
    <xf numFmtId="0" fontId="36" fillId="0" borderId="164" xfId="0" applyFont="1" applyBorder="1" applyAlignment="1"/>
    <xf numFmtId="0" fontId="36" fillId="0" borderId="159" xfId="0" applyFont="1" applyBorder="1" applyAlignment="1"/>
    <xf numFmtId="0" fontId="26" fillId="0" borderId="110" xfId="0" applyFont="1" applyBorder="1" applyAlignment="1">
      <alignment horizontal="center"/>
    </xf>
    <xf numFmtId="0" fontId="26" fillId="0" borderId="117" xfId="0" applyFont="1" applyBorder="1" applyAlignment="1">
      <alignment horizontal="center"/>
    </xf>
    <xf numFmtId="0" fontId="26" fillId="0" borderId="162" xfId="0" applyFont="1" applyBorder="1" applyAlignment="1">
      <alignment horizontal="center"/>
    </xf>
    <xf numFmtId="0" fontId="26" fillId="0" borderId="109" xfId="0" applyFont="1" applyBorder="1" applyAlignment="1">
      <alignment horizontal="center"/>
    </xf>
    <xf numFmtId="0" fontId="0" fillId="0" borderId="113" xfId="0" applyFont="1" applyBorder="1" applyAlignment="1">
      <alignment horizontal="center"/>
    </xf>
    <xf numFmtId="0" fontId="0" fillId="0" borderId="115" xfId="0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0" fontId="26" fillId="0" borderId="121" xfId="0" applyFont="1" applyBorder="1" applyAlignment="1">
      <alignment horizontal="center"/>
    </xf>
    <xf numFmtId="0" fontId="26" fillId="0" borderId="90" xfId="0" applyFont="1" applyBorder="1" applyAlignment="1"/>
    <xf numFmtId="0" fontId="38" fillId="0" borderId="112" xfId="0" applyFont="1" applyBorder="1" applyAlignment="1">
      <alignment horizontal="center"/>
    </xf>
    <xf numFmtId="0" fontId="38" fillId="0" borderId="118" xfId="0" applyFont="1" applyBorder="1" applyAlignment="1">
      <alignment horizontal="center"/>
    </xf>
    <xf numFmtId="0" fontId="38" fillId="0" borderId="161" xfId="0" applyFont="1" applyBorder="1" applyAlignment="1">
      <alignment horizontal="center"/>
    </xf>
    <xf numFmtId="0" fontId="38" fillId="0" borderId="116" xfId="0" applyFont="1" applyBorder="1" applyAlignment="1">
      <alignment horizontal="center"/>
    </xf>
    <xf numFmtId="0" fontId="38" fillId="0" borderId="83" xfId="0" applyFont="1" applyBorder="1" applyAlignment="1">
      <alignment horizontal="center"/>
    </xf>
    <xf numFmtId="0" fontId="38" fillId="0" borderId="82" xfId="0" applyFont="1" applyBorder="1" applyAlignment="1">
      <alignment horizontal="center"/>
    </xf>
    <xf numFmtId="0" fontId="0" fillId="0" borderId="91" xfId="0" applyFont="1" applyBorder="1" applyAlignment="1">
      <alignment horizontal="center"/>
    </xf>
    <xf numFmtId="0" fontId="2" fillId="0" borderId="82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0" fontId="27" fillId="0" borderId="111" xfId="0" applyFont="1" applyBorder="1" applyAlignment="1">
      <alignment horizontal="center"/>
    </xf>
    <xf numFmtId="0" fontId="0" fillId="0" borderId="111" xfId="0" applyFont="1" applyBorder="1" applyAlignment="1">
      <alignment horizontal="center"/>
    </xf>
    <xf numFmtId="167" fontId="2" fillId="0" borderId="112" xfId="0" applyNumberFormat="1" applyFont="1" applyBorder="1" applyAlignment="1">
      <alignment horizontal="center" vertical="center"/>
    </xf>
    <xf numFmtId="167" fontId="2" fillId="0" borderId="114" xfId="0" applyNumberFormat="1" applyFont="1" applyBorder="1" applyAlignment="1">
      <alignment horizontal="center" vertical="center"/>
    </xf>
    <xf numFmtId="167" fontId="2" fillId="0" borderId="116" xfId="0" applyNumberFormat="1" applyFont="1" applyBorder="1" applyAlignment="1">
      <alignment horizontal="center" vertical="center"/>
    </xf>
    <xf numFmtId="167" fontId="2" fillId="0" borderId="118" xfId="0" applyNumberFormat="1" applyFont="1" applyBorder="1" applyAlignment="1">
      <alignment horizontal="center" vertical="center"/>
    </xf>
    <xf numFmtId="0" fontId="38" fillId="0" borderId="90" xfId="0" applyFont="1" applyBorder="1" applyAlignment="1">
      <alignment horizontal="center"/>
    </xf>
    <xf numFmtId="0" fontId="27" fillId="0" borderId="91" xfId="0" applyFont="1" applyBorder="1" applyAlignment="1">
      <alignment horizontal="center"/>
    </xf>
    <xf numFmtId="167" fontId="2" fillId="0" borderId="170" xfId="0" applyNumberFormat="1" applyFont="1" applyBorder="1" applyAlignment="1">
      <alignment horizontal="center" vertical="center"/>
    </xf>
    <xf numFmtId="0" fontId="37" fillId="0" borderId="111" xfId="0" applyFont="1" applyBorder="1" applyAlignment="1">
      <alignment horizontal="center"/>
    </xf>
    <xf numFmtId="0" fontId="37" fillId="0" borderId="112" xfId="0" applyFont="1" applyBorder="1" applyAlignment="1">
      <alignment horizontal="center"/>
    </xf>
    <xf numFmtId="0" fontId="37" fillId="0" borderId="90" xfId="0" applyFont="1" applyBorder="1" applyAlignment="1">
      <alignment horizontal="center"/>
    </xf>
    <xf numFmtId="0" fontId="37" fillId="0" borderId="116" xfId="0" applyFont="1" applyBorder="1" applyAlignment="1">
      <alignment horizontal="center"/>
    </xf>
    <xf numFmtId="0" fontId="2" fillId="0" borderId="11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37" fillId="0" borderId="82" xfId="0" applyFont="1" applyBorder="1" applyAlignment="1"/>
    <xf numFmtId="0" fontId="37" fillId="0" borderId="83" xfId="0" applyFont="1" applyBorder="1" applyAlignment="1"/>
    <xf numFmtId="0" fontId="37" fillId="0" borderId="82" xfId="0" applyFont="1" applyBorder="1" applyAlignment="1">
      <alignment horizontal="center"/>
    </xf>
    <xf numFmtId="0" fontId="37" fillId="0" borderId="83" xfId="0" applyFont="1" applyBorder="1" applyAlignment="1">
      <alignment horizontal="center"/>
    </xf>
    <xf numFmtId="0" fontId="36" fillId="0" borderId="174" xfId="0" applyFont="1" applyBorder="1" applyAlignment="1">
      <alignment horizontal="center"/>
    </xf>
    <xf numFmtId="0" fontId="0" fillId="0" borderId="82" xfId="0" applyFont="1" applyFill="1" applyBorder="1" applyAlignment="1">
      <alignment horizontal="center"/>
    </xf>
    <xf numFmtId="0" fontId="37" fillId="0" borderId="91" xfId="0" applyFont="1" applyBorder="1" applyAlignment="1">
      <alignment horizontal="center"/>
    </xf>
    <xf numFmtId="0" fontId="37" fillId="0" borderId="91" xfId="0" applyFont="1" applyBorder="1" applyAlignment="1"/>
    <xf numFmtId="0" fontId="0" fillId="0" borderId="111" xfId="0" applyFont="1" applyFill="1" applyBorder="1" applyAlignment="1">
      <alignment horizontal="center"/>
    </xf>
    <xf numFmtId="0" fontId="37" fillId="0" borderId="111" xfId="0" applyFont="1" applyBorder="1" applyAlignment="1"/>
    <xf numFmtId="0" fontId="37" fillId="0" borderId="112" xfId="0" applyFont="1" applyBorder="1" applyAlignment="1"/>
    <xf numFmtId="0" fontId="37" fillId="0" borderId="114" xfId="0" applyFont="1" applyBorder="1" applyAlignment="1"/>
    <xf numFmtId="0" fontId="0" fillId="0" borderId="90" xfId="0" applyFont="1" applyFill="1" applyBorder="1" applyAlignment="1">
      <alignment horizontal="center"/>
    </xf>
    <xf numFmtId="0" fontId="37" fillId="0" borderId="90" xfId="0" applyFont="1" applyBorder="1" applyAlignment="1"/>
    <xf numFmtId="0" fontId="37" fillId="0" borderId="116" xfId="0" applyFont="1" applyBorder="1" applyAlignment="1"/>
    <xf numFmtId="0" fontId="0" fillId="0" borderId="91" xfId="0" applyFont="1" applyFill="1" applyBorder="1" applyAlignment="1">
      <alignment horizontal="center"/>
    </xf>
    <xf numFmtId="0" fontId="37" fillId="0" borderId="170" xfId="0" applyFont="1" applyBorder="1" applyAlignment="1"/>
    <xf numFmtId="0" fontId="0" fillId="0" borderId="83" xfId="0" applyFont="1" applyFill="1" applyBorder="1" applyAlignment="1">
      <alignment horizontal="center"/>
    </xf>
    <xf numFmtId="0" fontId="37" fillId="0" borderId="175" xfId="0" applyFont="1" applyBorder="1" applyAlignment="1"/>
    <xf numFmtId="0" fontId="37" fillId="0" borderId="176" xfId="0" applyFont="1" applyBorder="1" applyAlignment="1"/>
    <xf numFmtId="0" fontId="37" fillId="0" borderId="118" xfId="0" applyFont="1" applyBorder="1" applyAlignment="1"/>
    <xf numFmtId="0" fontId="37" fillId="0" borderId="123" xfId="0" applyFont="1" applyFill="1" applyBorder="1" applyAlignment="1">
      <alignment horizontal="center"/>
    </xf>
    <xf numFmtId="0" fontId="37" fillId="0" borderId="94" xfId="0" applyFont="1" applyBorder="1" applyAlignment="1"/>
    <xf numFmtId="0" fontId="37" fillId="0" borderId="120" xfId="0" applyFont="1" applyBorder="1" applyAlignment="1"/>
    <xf numFmtId="0" fontId="37" fillId="0" borderId="123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6" fillId="0" borderId="128" xfId="0" applyFont="1" applyBorder="1" applyAlignment="1">
      <alignment horizontal="center" vertical="center"/>
    </xf>
    <xf numFmtId="165" fontId="5" fillId="3" borderId="85" xfId="0" applyNumberFormat="1" applyFont="1" applyFill="1" applyBorder="1" applyAlignment="1">
      <alignment horizontal="center" vertical="center" wrapText="1"/>
    </xf>
    <xf numFmtId="1" fontId="5" fillId="3" borderId="86" xfId="0" applyNumberFormat="1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107" xfId="0" applyFont="1" applyFill="1" applyBorder="1" applyAlignment="1">
      <alignment horizontal="center" vertical="center" wrapText="1"/>
    </xf>
    <xf numFmtId="2" fontId="5" fillId="3" borderId="100" xfId="0" applyNumberFormat="1" applyFont="1" applyFill="1" applyBorder="1" applyAlignment="1">
      <alignment horizontal="center" vertical="center" wrapText="1"/>
    </xf>
    <xf numFmtId="2" fontId="21" fillId="3" borderId="97" xfId="0" applyNumberFormat="1" applyFont="1" applyFill="1" applyBorder="1" applyAlignment="1">
      <alignment horizontal="center" vertical="center" wrapText="1"/>
    </xf>
    <xf numFmtId="2" fontId="21" fillId="3" borderId="95" xfId="0" applyNumberFormat="1" applyFont="1" applyFill="1" applyBorder="1" applyAlignment="1">
      <alignment horizontal="center" vertical="center" wrapText="1"/>
    </xf>
    <xf numFmtId="0" fontId="5" fillId="4" borderId="107" xfId="0" applyFont="1" applyFill="1" applyBorder="1" applyAlignment="1">
      <alignment horizontal="center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3" borderId="88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0" fillId="0" borderId="0" xfId="0" applyFont="1" applyAlignment="1"/>
    <xf numFmtId="165" fontId="7" fillId="3" borderId="64" xfId="1" applyNumberFormat="1" applyFont="1" applyFill="1" applyBorder="1" applyAlignment="1">
      <alignment horizontal="center" vertical="top" wrapText="1"/>
    </xf>
    <xf numFmtId="1" fontId="7" fillId="3" borderId="65" xfId="1" applyNumberFormat="1" applyFont="1" applyFill="1" applyBorder="1" applyAlignment="1">
      <alignment horizontal="center" vertical="top" wrapText="1"/>
    </xf>
    <xf numFmtId="0" fontId="6" fillId="5" borderId="46" xfId="1" applyFont="1" applyFill="1" applyBorder="1" applyAlignment="1">
      <alignment horizontal="center" vertical="center" wrapText="1"/>
    </xf>
    <xf numFmtId="165" fontId="2" fillId="7" borderId="82" xfId="1" applyNumberFormat="1" applyFont="1" applyFill="1" applyBorder="1" applyAlignment="1">
      <alignment horizontal="center" vertical="top" wrapText="1"/>
    </xf>
    <xf numFmtId="1" fontId="2" fillId="7" borderId="82" xfId="1" applyNumberFormat="1" applyFont="1" applyFill="1" applyBorder="1" applyAlignment="1">
      <alignment horizontal="center" vertical="top" wrapText="1"/>
    </xf>
    <xf numFmtId="0" fontId="4" fillId="5" borderId="82" xfId="1" applyFont="1" applyFill="1" applyBorder="1" applyAlignment="1">
      <alignment horizontal="center" vertical="center"/>
    </xf>
    <xf numFmtId="165" fontId="6" fillId="6" borderId="82" xfId="1" applyNumberFormat="1" applyFont="1" applyFill="1" applyBorder="1" applyAlignment="1">
      <alignment horizontal="center" vertical="center" wrapText="1"/>
    </xf>
    <xf numFmtId="1" fontId="6" fillId="6" borderId="82" xfId="1" applyNumberFormat="1" applyFont="1" applyFill="1" applyBorder="1" applyAlignment="1">
      <alignment horizontal="center" vertical="center" wrapText="1"/>
    </xf>
    <xf numFmtId="0" fontId="6" fillId="6" borderId="82" xfId="1" applyFont="1" applyFill="1" applyBorder="1" applyAlignment="1">
      <alignment horizontal="center" vertical="center" wrapText="1"/>
    </xf>
    <xf numFmtId="1" fontId="2" fillId="4" borderId="83" xfId="1" applyNumberFormat="1" applyFont="1" applyFill="1" applyBorder="1" applyAlignment="1">
      <alignment horizontal="center" vertical="top" wrapText="1"/>
    </xf>
    <xf numFmtId="0" fontId="2" fillId="4" borderId="83" xfId="1" applyFont="1" applyFill="1" applyBorder="1" applyAlignment="1">
      <alignment horizontal="center" vertical="top" wrapText="1"/>
    </xf>
    <xf numFmtId="0" fontId="6" fillId="6" borderId="84" xfId="1" applyFont="1" applyFill="1" applyBorder="1" applyAlignment="1">
      <alignment vertical="center"/>
    </xf>
    <xf numFmtId="165" fontId="6" fillId="6" borderId="95" xfId="1" applyNumberFormat="1" applyFont="1" applyFill="1" applyBorder="1" applyAlignment="1">
      <alignment horizontal="center" vertical="center" wrapText="1"/>
    </xf>
    <xf numFmtId="1" fontId="6" fillId="6" borderId="100" xfId="1" applyNumberFormat="1" applyFont="1" applyFill="1" applyBorder="1" applyAlignment="1">
      <alignment horizontal="center" vertical="center" wrapText="1"/>
    </xf>
    <xf numFmtId="0" fontId="6" fillId="5" borderId="95" xfId="1" applyFont="1" applyFill="1" applyBorder="1" applyAlignment="1">
      <alignment horizontal="center" vertical="center" wrapText="1"/>
    </xf>
    <xf numFmtId="2" fontId="6" fillId="5" borderId="96" xfId="1" applyNumberFormat="1" applyFont="1" applyFill="1" applyBorder="1" applyAlignment="1">
      <alignment horizontal="center" vertical="center" wrapText="1"/>
    </xf>
    <xf numFmtId="1" fontId="2" fillId="4" borderId="90" xfId="1" applyNumberFormat="1" applyFont="1" applyFill="1" applyBorder="1" applyAlignment="1">
      <alignment horizontal="center" vertical="top" wrapText="1"/>
    </xf>
    <xf numFmtId="0" fontId="27" fillId="0" borderId="82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0" fillId="0" borderId="0" xfId="0" applyFont="1" applyAlignment="1"/>
    <xf numFmtId="0" fontId="5" fillId="0" borderId="179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3" fillId="0" borderId="103" xfId="0" applyFont="1" applyBorder="1" applyAlignment="1">
      <alignment horizontal="center"/>
    </xf>
    <xf numFmtId="0" fontId="0" fillId="0" borderId="98" xfId="0" applyFont="1" applyFill="1" applyBorder="1" applyAlignment="1">
      <alignment horizontal="center"/>
    </xf>
    <xf numFmtId="0" fontId="0" fillId="0" borderId="98" xfId="0" applyFont="1" applyBorder="1" applyAlignment="1">
      <alignment horizontal="center"/>
    </xf>
    <xf numFmtId="0" fontId="37" fillId="0" borderId="98" xfId="0" applyFont="1" applyBorder="1" applyAlignment="1">
      <alignment horizontal="center"/>
    </xf>
    <xf numFmtId="0" fontId="37" fillId="0" borderId="98" xfId="0" applyFont="1" applyBorder="1" applyAlignment="1"/>
    <xf numFmtId="0" fontId="37" fillId="0" borderId="161" xfId="0" applyFont="1" applyBorder="1" applyAlignment="1"/>
    <xf numFmtId="0" fontId="0" fillId="0" borderId="82" xfId="0" applyFont="1" applyBorder="1" applyAlignment="1"/>
    <xf numFmtId="0" fontId="32" fillId="0" borderId="111" xfId="0" applyFont="1" applyBorder="1"/>
    <xf numFmtId="0" fontId="32" fillId="0" borderId="112" xfId="0" applyFont="1" applyBorder="1"/>
    <xf numFmtId="0" fontId="32" fillId="0" borderId="90" xfId="0" applyFont="1" applyBorder="1"/>
    <xf numFmtId="0" fontId="32" fillId="0" borderId="122" xfId="0" applyFont="1" applyBorder="1"/>
    <xf numFmtId="0" fontId="32" fillId="0" borderId="116" xfId="0" applyFont="1" applyBorder="1"/>
    <xf numFmtId="0" fontId="33" fillId="0" borderId="83" xfId="0" applyFont="1" applyBorder="1" applyAlignment="1">
      <alignment horizontal="center"/>
    </xf>
    <xf numFmtId="0" fontId="33" fillId="0" borderId="108" xfId="0" applyFont="1" applyBorder="1" applyAlignment="1">
      <alignment horizontal="center"/>
    </xf>
    <xf numFmtId="0" fontId="33" fillId="0" borderId="83" xfId="0" applyFont="1" applyBorder="1"/>
    <xf numFmtId="0" fontId="33" fillId="0" borderId="82" xfId="0" applyFont="1" applyBorder="1"/>
    <xf numFmtId="0" fontId="33" fillId="0" borderId="114" xfId="0" applyFont="1" applyBorder="1"/>
    <xf numFmtId="0" fontId="33" fillId="5" borderId="82" xfId="0" applyFont="1" applyFill="1" applyBorder="1" applyAlignment="1">
      <alignment horizontal="center"/>
    </xf>
    <xf numFmtId="0" fontId="33" fillId="5" borderId="103" xfId="0" applyFont="1" applyFill="1" applyBorder="1" applyAlignment="1">
      <alignment horizontal="center"/>
    </xf>
    <xf numFmtId="0" fontId="33" fillId="5" borderId="82" xfId="0" applyFont="1" applyFill="1" applyBorder="1"/>
    <xf numFmtId="0" fontId="33" fillId="5" borderId="114" xfId="0" applyFont="1" applyFill="1" applyBorder="1"/>
    <xf numFmtId="0" fontId="33" fillId="0" borderId="91" xfId="0" applyFont="1" applyBorder="1" applyAlignment="1">
      <alignment horizontal="center"/>
    </xf>
    <xf numFmtId="0" fontId="33" fillId="0" borderId="182" xfId="0" applyFont="1" applyBorder="1" applyAlignment="1">
      <alignment horizontal="center"/>
    </xf>
    <xf numFmtId="0" fontId="33" fillId="0" borderId="91" xfId="0" applyFont="1" applyBorder="1"/>
    <xf numFmtId="0" fontId="33" fillId="0" borderId="170" xfId="0" applyFont="1" applyBorder="1"/>
    <xf numFmtId="0" fontId="33" fillId="0" borderId="118" xfId="0" applyFont="1" applyBorder="1"/>
    <xf numFmtId="0" fontId="33" fillId="0" borderId="90" xfId="0" applyFont="1" applyBorder="1"/>
    <xf numFmtId="0" fontId="33" fillId="0" borderId="116" xfId="0" applyFont="1" applyBorder="1"/>
    <xf numFmtId="0" fontId="33" fillId="0" borderId="185" xfId="0" applyFont="1" applyBorder="1" applyAlignment="1">
      <alignment horizontal="right"/>
    </xf>
    <xf numFmtId="0" fontId="33" fillId="0" borderId="181" xfId="0" applyFont="1" applyBorder="1" applyAlignment="1">
      <alignment horizontal="right"/>
    </xf>
    <xf numFmtId="0" fontId="33" fillId="0" borderId="185" xfId="0" applyFont="1" applyBorder="1" applyAlignment="1">
      <alignment horizontal="center"/>
    </xf>
    <xf numFmtId="0" fontId="33" fillId="0" borderId="69" xfId="0" applyFont="1" applyBorder="1"/>
    <xf numFmtId="0" fontId="40" fillId="0" borderId="82" xfId="0" applyFont="1" applyBorder="1" applyAlignment="1"/>
    <xf numFmtId="0" fontId="42" fillId="0" borderId="82" xfId="0" applyFont="1" applyBorder="1" applyAlignment="1"/>
    <xf numFmtId="0" fontId="32" fillId="0" borderId="0" xfId="0" applyFont="1" applyAlignment="1"/>
    <xf numFmtId="1" fontId="6" fillId="13" borderId="86" xfId="0" applyNumberFormat="1" applyFont="1" applyFill="1" applyBorder="1" applyAlignment="1">
      <alignment horizontal="center" vertical="center" wrapText="1"/>
    </xf>
    <xf numFmtId="1" fontId="5" fillId="11" borderId="86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33" fillId="0" borderId="0" xfId="0" applyFont="1" applyAlignment="1"/>
    <xf numFmtId="165" fontId="5" fillId="0" borderId="83" xfId="0" applyNumberFormat="1" applyFont="1" applyBorder="1" applyAlignment="1">
      <alignment horizontal="center" vertical="center" wrapText="1"/>
    </xf>
    <xf numFmtId="165" fontId="5" fillId="0" borderId="90" xfId="0" applyNumberFormat="1" applyFont="1" applyBorder="1" applyAlignment="1">
      <alignment horizontal="center" vertical="center" wrapText="1"/>
    </xf>
    <xf numFmtId="2" fontId="6" fillId="0" borderId="69" xfId="0" applyNumberFormat="1" applyFont="1" applyBorder="1" applyAlignment="1">
      <alignment horizontal="center" vertical="center" wrapText="1"/>
    </xf>
    <xf numFmtId="2" fontId="6" fillId="0" borderId="108" xfId="0" applyNumberFormat="1" applyFont="1" applyBorder="1" applyAlignment="1">
      <alignment horizontal="center" vertical="center" wrapText="1"/>
    </xf>
    <xf numFmtId="2" fontId="6" fillId="0" borderId="103" xfId="0" applyNumberFormat="1" applyFont="1" applyBorder="1" applyAlignment="1">
      <alignment horizontal="center" vertical="center" wrapText="1"/>
    </xf>
    <xf numFmtId="2" fontId="6" fillId="0" borderId="122" xfId="0" applyNumberFormat="1" applyFont="1" applyBorder="1" applyAlignment="1">
      <alignment horizontal="center" vertical="center" wrapText="1"/>
    </xf>
    <xf numFmtId="2" fontId="7" fillId="14" borderId="82" xfId="0" applyNumberFormat="1" applyFont="1" applyFill="1" applyBorder="1" applyAlignment="1">
      <alignment horizontal="center" vertical="top" wrapText="1"/>
    </xf>
    <xf numFmtId="3" fontId="6" fillId="0" borderId="82" xfId="0" applyNumberFormat="1" applyFont="1" applyBorder="1" applyAlignment="1">
      <alignment horizontal="center" vertical="center" wrapText="1"/>
    </xf>
    <xf numFmtId="3" fontId="6" fillId="0" borderId="83" xfId="0" applyNumberFormat="1" applyFont="1" applyBorder="1" applyAlignment="1">
      <alignment horizontal="center" vertical="center" wrapText="1"/>
    </xf>
    <xf numFmtId="3" fontId="6" fillId="0" borderId="90" xfId="0" applyNumberFormat="1" applyFont="1" applyBorder="1" applyAlignment="1">
      <alignment horizontal="center" vertical="center" wrapText="1"/>
    </xf>
    <xf numFmtId="3" fontId="6" fillId="15" borderId="82" xfId="0" applyNumberFormat="1" applyFont="1" applyFill="1" applyBorder="1" applyAlignment="1">
      <alignment horizontal="center" vertical="center" wrapText="1"/>
    </xf>
    <xf numFmtId="3" fontId="6" fillId="15" borderId="90" xfId="0" applyNumberFormat="1" applyFont="1" applyFill="1" applyBorder="1" applyAlignment="1">
      <alignment horizontal="center" vertical="center" wrapText="1"/>
    </xf>
    <xf numFmtId="3" fontId="6" fillId="15" borderId="83" xfId="0" applyNumberFormat="1" applyFont="1" applyFill="1" applyBorder="1" applyAlignment="1">
      <alignment horizontal="center" vertical="center" wrapText="1"/>
    </xf>
    <xf numFmtId="2" fontId="6" fillId="15" borderId="82" xfId="0" applyNumberFormat="1" applyFont="1" applyFill="1" applyBorder="1" applyAlignment="1">
      <alignment horizontal="center" vertical="center" wrapText="1"/>
    </xf>
    <xf numFmtId="2" fontId="7" fillId="16" borderId="83" xfId="0" applyNumberFormat="1" applyFont="1" applyFill="1" applyBorder="1" applyAlignment="1">
      <alignment horizontal="center" vertical="top" wrapText="1"/>
    </xf>
    <xf numFmtId="0" fontId="5" fillId="0" borderId="98" xfId="0" applyFont="1" applyBorder="1" applyAlignment="1">
      <alignment horizontal="center" vertical="center" wrapText="1"/>
    </xf>
    <xf numFmtId="2" fontId="6" fillId="15" borderId="90" xfId="0" applyNumberFormat="1" applyFont="1" applyFill="1" applyBorder="1" applyAlignment="1">
      <alignment horizontal="center" vertical="center" wrapText="1"/>
    </xf>
    <xf numFmtId="1" fontId="2" fillId="16" borderId="83" xfId="0" applyNumberFormat="1" applyFont="1" applyFill="1" applyBorder="1" applyAlignment="1">
      <alignment horizontal="center" vertical="top" wrapText="1"/>
    </xf>
    <xf numFmtId="0" fontId="6" fillId="0" borderId="98" xfId="0" applyFont="1" applyBorder="1" applyAlignment="1">
      <alignment horizontal="center" vertical="center" wrapText="1"/>
    </xf>
    <xf numFmtId="1" fontId="2" fillId="0" borderId="83" xfId="0" applyNumberFormat="1" applyFont="1" applyFill="1" applyBorder="1" applyAlignment="1">
      <alignment horizontal="center" vertical="top" wrapText="1"/>
    </xf>
    <xf numFmtId="1" fontId="6" fillId="15" borderId="82" xfId="0" applyNumberFormat="1" applyFont="1" applyFill="1" applyBorder="1" applyAlignment="1">
      <alignment horizontal="center" vertical="center" wrapText="1"/>
    </xf>
    <xf numFmtId="1" fontId="6" fillId="15" borderId="90" xfId="0" applyNumberFormat="1" applyFont="1" applyFill="1" applyBorder="1" applyAlignment="1">
      <alignment horizontal="center" vertical="center" wrapText="1"/>
    </xf>
    <xf numFmtId="2" fontId="6" fillId="15" borderId="83" xfId="0" applyNumberFormat="1" applyFont="1" applyFill="1" applyBorder="1" applyAlignment="1">
      <alignment horizontal="center" vertical="center" wrapText="1"/>
    </xf>
    <xf numFmtId="1" fontId="6" fillId="15" borderId="83" xfId="0" applyNumberFormat="1" applyFont="1" applyFill="1" applyBorder="1" applyAlignment="1">
      <alignment horizontal="center" vertical="center" wrapText="1"/>
    </xf>
    <xf numFmtId="2" fontId="6" fillId="0" borderId="186" xfId="0" applyNumberFormat="1" applyFont="1" applyBorder="1" applyAlignment="1">
      <alignment horizontal="center" vertical="center" wrapText="1"/>
    </xf>
    <xf numFmtId="1" fontId="2" fillId="16" borderId="90" xfId="0" applyNumberFormat="1" applyFont="1" applyFill="1" applyBorder="1" applyAlignment="1">
      <alignment horizontal="center" vertical="top" wrapText="1"/>
    </xf>
    <xf numFmtId="0" fontId="0" fillId="0" borderId="90" xfId="0" applyFont="1" applyBorder="1" applyAlignment="1"/>
    <xf numFmtId="0" fontId="0" fillId="0" borderId="83" xfId="0" applyFont="1" applyBorder="1" applyAlignment="1"/>
    <xf numFmtId="1" fontId="0" fillId="0" borderId="82" xfId="0" applyNumberFormat="1" applyFont="1" applyBorder="1" applyAlignment="1"/>
    <xf numFmtId="1" fontId="0" fillId="0" borderId="90" xfId="0" applyNumberFormat="1" applyFont="1" applyBorder="1" applyAlignment="1"/>
    <xf numFmtId="1" fontId="0" fillId="0" borderId="82" xfId="0" applyNumberFormat="1" applyFont="1" applyBorder="1" applyAlignment="1">
      <alignment horizontal="center"/>
    </xf>
    <xf numFmtId="1" fontId="0" fillId="0" borderId="90" xfId="0" applyNumberFormat="1" applyFont="1" applyBorder="1" applyAlignment="1">
      <alignment horizontal="center"/>
    </xf>
    <xf numFmtId="1" fontId="0" fillId="0" borderId="83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1" fontId="6" fillId="0" borderId="64" xfId="0" applyNumberFormat="1" applyFont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6" fillId="0" borderId="63" xfId="0" applyFont="1" applyBorder="1" applyAlignment="1">
      <alignment vertical="center"/>
    </xf>
    <xf numFmtId="165" fontId="6" fillId="0" borderId="56" xfId="0" applyNumberFormat="1" applyFont="1" applyBorder="1" applyAlignment="1">
      <alignment horizontal="center" vertical="center" wrapText="1"/>
    </xf>
    <xf numFmtId="1" fontId="6" fillId="0" borderId="58" xfId="0" applyNumberFormat="1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66" fontId="6" fillId="0" borderId="58" xfId="0" applyNumberFormat="1" applyFont="1" applyBorder="1" applyAlignment="1">
      <alignment horizontal="center" vertical="center" wrapText="1"/>
    </xf>
    <xf numFmtId="2" fontId="6" fillId="0" borderId="54" xfId="0" applyNumberFormat="1" applyFont="1" applyBorder="1" applyAlignment="1">
      <alignment horizontal="center" vertical="center" wrapText="1"/>
    </xf>
    <xf numFmtId="1" fontId="6" fillId="4" borderId="65" xfId="0" applyNumberFormat="1" applyFont="1" applyFill="1" applyBorder="1" applyAlignment="1">
      <alignment horizontal="center" vertical="center" wrapText="1"/>
    </xf>
    <xf numFmtId="1" fontId="6" fillId="4" borderId="79" xfId="0" applyNumberFormat="1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wrapText="1"/>
    </xf>
    <xf numFmtId="1" fontId="6" fillId="0" borderId="62" xfId="0" applyNumberFormat="1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1" fontId="6" fillId="4" borderId="187" xfId="0" applyNumberFormat="1" applyFont="1" applyFill="1" applyBorder="1" applyAlignment="1">
      <alignment horizontal="center" vertical="center" wrapText="1"/>
    </xf>
    <xf numFmtId="165" fontId="6" fillId="0" borderId="117" xfId="0" applyNumberFormat="1" applyFont="1" applyBorder="1" applyAlignment="1">
      <alignment horizontal="center" vertical="center" wrapText="1"/>
    </xf>
    <xf numFmtId="1" fontId="6" fillId="2" borderId="100" xfId="0" applyNumberFormat="1" applyFont="1" applyFill="1" applyBorder="1" applyAlignment="1">
      <alignment horizontal="center" vertical="center" wrapText="1"/>
    </xf>
    <xf numFmtId="0" fontId="6" fillId="2" borderId="118" xfId="0" applyFont="1" applyFill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166" fontId="6" fillId="0" borderId="100" xfId="0" applyNumberFormat="1" applyFont="1" applyBorder="1" applyAlignment="1">
      <alignment horizontal="center" vertical="center" wrapText="1"/>
    </xf>
    <xf numFmtId="2" fontId="6" fillId="0" borderId="118" xfId="0" applyNumberFormat="1" applyFont="1" applyBorder="1" applyAlignment="1">
      <alignment horizontal="center" vertical="center" wrapText="1"/>
    </xf>
    <xf numFmtId="1" fontId="6" fillId="0" borderId="117" xfId="0" applyNumberFormat="1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/>
    </xf>
    <xf numFmtId="0" fontId="6" fillId="2" borderId="120" xfId="0" applyFont="1" applyFill="1" applyBorder="1" applyAlignment="1">
      <alignment horizontal="center" vertical="center" wrapText="1"/>
    </xf>
    <xf numFmtId="166" fontId="6" fillId="5" borderId="100" xfId="1" applyNumberFormat="1" applyFont="1" applyFill="1" applyBorder="1" applyAlignment="1">
      <alignment horizontal="center" vertical="center" wrapText="1"/>
    </xf>
    <xf numFmtId="1" fontId="2" fillId="0" borderId="66" xfId="1" applyNumberFormat="1" applyFont="1" applyFill="1" applyBorder="1" applyAlignment="1">
      <alignment horizontal="center" vertical="top" wrapText="1"/>
    </xf>
    <xf numFmtId="0" fontId="2" fillId="0" borderId="39" xfId="1" applyFont="1" applyFill="1" applyBorder="1" applyAlignment="1">
      <alignment horizontal="center" vertical="top" wrapText="1"/>
    </xf>
    <xf numFmtId="1" fontId="2" fillId="0" borderId="99" xfId="1" applyNumberFormat="1" applyFont="1" applyFill="1" applyBorder="1" applyAlignment="1">
      <alignment horizontal="center" vertical="top" wrapText="1"/>
    </xf>
    <xf numFmtId="0" fontId="6" fillId="0" borderId="46" xfId="1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/>
    </xf>
    <xf numFmtId="0" fontId="37" fillId="0" borderId="188" xfId="0" applyFont="1" applyBorder="1" applyAlignment="1"/>
    <xf numFmtId="9" fontId="0" fillId="0" borderId="0" xfId="0" applyNumberFormat="1" applyFont="1" applyAlignment="1">
      <alignment horizontal="left"/>
    </xf>
    <xf numFmtId="0" fontId="32" fillId="0" borderId="111" xfId="0" applyFont="1" applyBorder="1" applyAlignment="1">
      <alignment horizontal="center" vertical="center"/>
    </xf>
    <xf numFmtId="0" fontId="32" fillId="0" borderId="112" xfId="0" applyFont="1" applyBorder="1" applyAlignment="1">
      <alignment horizontal="center" vertical="center" wrapText="1"/>
    </xf>
    <xf numFmtId="0" fontId="0" fillId="0" borderId="113" xfId="0" applyFont="1" applyBorder="1" applyAlignment="1"/>
    <xf numFmtId="0" fontId="0" fillId="0" borderId="114" xfId="0" applyFont="1" applyBorder="1" applyAlignment="1"/>
    <xf numFmtId="0" fontId="0" fillId="0" borderId="115" xfId="0" applyFont="1" applyBorder="1" applyAlignment="1"/>
    <xf numFmtId="0" fontId="0" fillId="0" borderId="116" xfId="0" applyFont="1" applyBorder="1" applyAlignment="1"/>
    <xf numFmtId="0" fontId="40" fillId="0" borderId="113" xfId="0" applyFont="1" applyBorder="1" applyAlignment="1"/>
    <xf numFmtId="0" fontId="32" fillId="0" borderId="110" xfId="0" applyFont="1" applyBorder="1" applyAlignment="1">
      <alignment horizontal="left" vertical="center"/>
    </xf>
    <xf numFmtId="0" fontId="32" fillId="0" borderId="114" xfId="0" applyFont="1" applyBorder="1" applyAlignment="1">
      <alignment horizontal="center"/>
    </xf>
    <xf numFmtId="0" fontId="6" fillId="2" borderId="44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top" wrapText="1"/>
    </xf>
    <xf numFmtId="0" fontId="7" fillId="2" borderId="65" xfId="0" applyFont="1" applyFill="1" applyBorder="1" applyAlignment="1">
      <alignment horizontal="center" vertical="top" wrapText="1"/>
    </xf>
    <xf numFmtId="0" fontId="8" fillId="2" borderId="64" xfId="0" applyFont="1" applyFill="1" applyBorder="1" applyAlignment="1">
      <alignment horizontal="center" vertical="top" wrapText="1"/>
    </xf>
    <xf numFmtId="164" fontId="8" fillId="2" borderId="65" xfId="0" applyNumberFormat="1" applyFont="1" applyFill="1" applyBorder="1" applyAlignment="1">
      <alignment horizontal="center" vertical="top" wrapText="1"/>
    </xf>
    <xf numFmtId="2" fontId="9" fillId="2" borderId="79" xfId="0" applyNumberFormat="1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top" wrapText="1"/>
    </xf>
    <xf numFmtId="0" fontId="10" fillId="0" borderId="42" xfId="0" applyFont="1" applyBorder="1"/>
    <xf numFmtId="0" fontId="10" fillId="2" borderId="16" xfId="0" applyFont="1" applyFill="1" applyBorder="1" applyAlignment="1">
      <alignment horizontal="center"/>
    </xf>
    <xf numFmtId="1" fontId="2" fillId="0" borderId="42" xfId="0" applyNumberFormat="1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2" borderId="78" xfId="0" applyFont="1" applyFill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164" fontId="12" fillId="0" borderId="53" xfId="0" applyNumberFormat="1" applyFont="1" applyBorder="1" applyAlignment="1">
      <alignment horizontal="center"/>
    </xf>
    <xf numFmtId="2" fontId="11" fillId="0" borderId="78" xfId="0" applyNumberFormat="1" applyFont="1" applyBorder="1" applyAlignment="1">
      <alignment horizontal="center"/>
    </xf>
    <xf numFmtId="1" fontId="2" fillId="0" borderId="75" xfId="0" applyNumberFormat="1" applyFont="1" applyBorder="1" applyAlignment="1">
      <alignment horizontal="center" vertical="center" wrapText="1"/>
    </xf>
    <xf numFmtId="0" fontId="10" fillId="0" borderId="34" xfId="0" applyFont="1" applyBorder="1"/>
    <xf numFmtId="0" fontId="8" fillId="2" borderId="25" xfId="0" applyFont="1" applyFill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10" fillId="17" borderId="42" xfId="0" applyFont="1" applyFill="1" applyBorder="1"/>
    <xf numFmtId="0" fontId="8" fillId="17" borderId="15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10" fillId="18" borderId="16" xfId="0" applyFont="1" applyFill="1" applyBorder="1" applyAlignment="1">
      <alignment horizontal="center"/>
    </xf>
    <xf numFmtId="0" fontId="11" fillId="17" borderId="15" xfId="0" applyFont="1" applyFill="1" applyBorder="1" applyAlignment="1">
      <alignment horizontal="center" vertical="center" wrapText="1"/>
    </xf>
    <xf numFmtId="164" fontId="12" fillId="17" borderId="3" xfId="0" applyNumberFormat="1" applyFont="1" applyFill="1" applyBorder="1" applyAlignment="1">
      <alignment horizontal="center"/>
    </xf>
    <xf numFmtId="2" fontId="11" fillId="17" borderId="16" xfId="0" applyNumberFormat="1" applyFont="1" applyFill="1" applyBorder="1" applyAlignment="1">
      <alignment horizontal="center"/>
    </xf>
    <xf numFmtId="1" fontId="2" fillId="17" borderId="42" xfId="0" applyNumberFormat="1" applyFont="1" applyFill="1" applyBorder="1" applyAlignment="1">
      <alignment horizontal="center" vertical="center" wrapText="1"/>
    </xf>
    <xf numFmtId="0" fontId="7" fillId="17" borderId="46" xfId="0" applyFont="1" applyFill="1" applyBorder="1" applyAlignment="1">
      <alignment horizontal="center"/>
    </xf>
    <xf numFmtId="0" fontId="10" fillId="17" borderId="52" xfId="0" applyFont="1" applyFill="1" applyBorder="1" applyAlignment="1">
      <alignment horizontal="center"/>
    </xf>
    <xf numFmtId="0" fontId="10" fillId="17" borderId="53" xfId="0" applyFont="1" applyFill="1" applyBorder="1" applyAlignment="1">
      <alignment horizontal="center"/>
    </xf>
    <xf numFmtId="0" fontId="11" fillId="17" borderId="52" xfId="0" applyFont="1" applyFill="1" applyBorder="1" applyAlignment="1">
      <alignment horizontal="center" vertical="center" wrapText="1"/>
    </xf>
    <xf numFmtId="164" fontId="12" fillId="17" borderId="53" xfId="0" applyNumberFormat="1" applyFont="1" applyFill="1" applyBorder="1" applyAlignment="1">
      <alignment horizontal="center"/>
    </xf>
    <xf numFmtId="2" fontId="11" fillId="17" borderId="78" xfId="0" applyNumberFormat="1" applyFont="1" applyFill="1" applyBorder="1" applyAlignment="1">
      <alignment horizontal="center"/>
    </xf>
    <xf numFmtId="1" fontId="2" fillId="17" borderId="75" xfId="0" applyNumberFormat="1" applyFont="1" applyFill="1" applyBorder="1" applyAlignment="1">
      <alignment horizontal="center" vertical="center" wrapText="1"/>
    </xf>
    <xf numFmtId="2" fontId="9" fillId="2" borderId="39" xfId="0" applyNumberFormat="1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/>
    </xf>
    <xf numFmtId="0" fontId="44" fillId="0" borderId="34" xfId="0" applyFont="1" applyBorder="1"/>
    <xf numFmtId="0" fontId="44" fillId="0" borderId="22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4" fillId="2" borderId="25" xfId="0" applyFont="1" applyFill="1" applyBorder="1" applyAlignment="1">
      <alignment horizontal="center"/>
    </xf>
    <xf numFmtId="0" fontId="45" fillId="0" borderId="22" xfId="0" applyFont="1" applyBorder="1" applyAlignment="1">
      <alignment horizontal="center" vertical="center" wrapText="1"/>
    </xf>
    <xf numFmtId="164" fontId="46" fillId="0" borderId="23" xfId="0" applyNumberFormat="1" applyFont="1" applyBorder="1" applyAlignment="1">
      <alignment horizontal="center"/>
    </xf>
    <xf numFmtId="2" fontId="45" fillId="0" borderId="25" xfId="0" applyNumberFormat="1" applyFont="1" applyBorder="1" applyAlignment="1">
      <alignment horizontal="center"/>
    </xf>
    <xf numFmtId="1" fontId="47" fillId="0" borderId="22" xfId="0" applyNumberFormat="1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17" borderId="34" xfId="0" applyFont="1" applyFill="1" applyBorder="1"/>
    <xf numFmtId="0" fontId="8" fillId="18" borderId="22" xfId="0" applyFont="1" applyFill="1" applyBorder="1" applyAlignment="1">
      <alignment horizontal="center"/>
    </xf>
    <xf numFmtId="0" fontId="8" fillId="18" borderId="23" xfId="0" applyFont="1" applyFill="1" applyBorder="1" applyAlignment="1">
      <alignment horizontal="center"/>
    </xf>
    <xf numFmtId="0" fontId="8" fillId="17" borderId="23" xfId="0" applyFont="1" applyFill="1" applyBorder="1" applyAlignment="1">
      <alignment horizontal="center"/>
    </xf>
    <xf numFmtId="0" fontId="10" fillId="18" borderId="25" xfId="0" applyFont="1" applyFill="1" applyBorder="1" applyAlignment="1">
      <alignment horizontal="center"/>
    </xf>
    <xf numFmtId="0" fontId="11" fillId="17" borderId="22" xfId="0" applyFont="1" applyFill="1" applyBorder="1" applyAlignment="1">
      <alignment horizontal="center" vertical="center" wrapText="1"/>
    </xf>
    <xf numFmtId="164" fontId="12" fillId="17" borderId="23" xfId="0" applyNumberFormat="1" applyFont="1" applyFill="1" applyBorder="1" applyAlignment="1">
      <alignment horizontal="center"/>
    </xf>
    <xf numFmtId="2" fontId="11" fillId="17" borderId="25" xfId="0" applyNumberFormat="1" applyFont="1" applyFill="1" applyBorder="1" applyAlignment="1">
      <alignment horizontal="center"/>
    </xf>
    <xf numFmtId="1" fontId="2" fillId="17" borderId="22" xfId="0" applyNumberFormat="1" applyFont="1" applyFill="1" applyBorder="1" applyAlignment="1">
      <alignment horizontal="center" vertical="center" wrapText="1"/>
    </xf>
    <xf numFmtId="0" fontId="7" fillId="17" borderId="20" xfId="0" applyFont="1" applyFill="1" applyBorder="1" applyAlignment="1">
      <alignment horizontal="center"/>
    </xf>
    <xf numFmtId="0" fontId="10" fillId="17" borderId="22" xfId="0" applyFont="1" applyFill="1" applyBorder="1" applyAlignment="1">
      <alignment horizontal="center"/>
    </xf>
    <xf numFmtId="0" fontId="10" fillId="17" borderId="23" xfId="0" applyFont="1" applyFill="1" applyBorder="1" applyAlignment="1">
      <alignment horizontal="center"/>
    </xf>
    <xf numFmtId="0" fontId="8" fillId="17" borderId="22" xfId="0" applyFont="1" applyFill="1" applyBorder="1" applyAlignment="1">
      <alignment horizontal="center"/>
    </xf>
    <xf numFmtId="0" fontId="44" fillId="17" borderId="22" xfId="0" applyFont="1" applyFill="1" applyBorder="1" applyAlignment="1">
      <alignment horizontal="center"/>
    </xf>
    <xf numFmtId="0" fontId="44" fillId="17" borderId="23" xfId="0" applyFont="1" applyFill="1" applyBorder="1" applyAlignment="1">
      <alignment horizontal="center"/>
    </xf>
    <xf numFmtId="0" fontId="45" fillId="17" borderId="22" xfId="0" applyFont="1" applyFill="1" applyBorder="1" applyAlignment="1">
      <alignment horizontal="center" vertical="center" wrapText="1"/>
    </xf>
    <xf numFmtId="164" fontId="46" fillId="17" borderId="23" xfId="0" applyNumberFormat="1" applyFont="1" applyFill="1" applyBorder="1" applyAlignment="1">
      <alignment horizontal="center"/>
    </xf>
    <xf numFmtId="2" fontId="45" fillId="17" borderId="25" xfId="0" applyNumberFormat="1" applyFont="1" applyFill="1" applyBorder="1" applyAlignment="1">
      <alignment horizontal="center"/>
    </xf>
    <xf numFmtId="1" fontId="47" fillId="17" borderId="22" xfId="0" applyNumberFormat="1" applyFont="1" applyFill="1" applyBorder="1" applyAlignment="1">
      <alignment horizontal="center" vertical="center" wrapText="1"/>
    </xf>
    <xf numFmtId="0" fontId="10" fillId="18" borderId="22" xfId="0" applyFont="1" applyFill="1" applyBorder="1" applyAlignment="1">
      <alignment horizontal="center"/>
    </xf>
    <xf numFmtId="0" fontId="10" fillId="18" borderId="23" xfId="0" applyFont="1" applyFill="1" applyBorder="1" applyAlignment="1">
      <alignment horizontal="center"/>
    </xf>
    <xf numFmtId="1" fontId="2" fillId="7" borderId="83" xfId="0" applyNumberFormat="1" applyFont="1" applyFill="1" applyBorder="1" applyAlignment="1">
      <alignment horizontal="center" vertical="top" wrapText="1"/>
    </xf>
    <xf numFmtId="1" fontId="2" fillId="7" borderId="90" xfId="0" applyNumberFormat="1" applyFont="1" applyFill="1" applyBorder="1" applyAlignment="1">
      <alignment horizontal="center" vertical="top" wrapText="1"/>
    </xf>
    <xf numFmtId="0" fontId="43" fillId="0" borderId="82" xfId="0" applyFont="1" applyBorder="1" applyAlignment="1"/>
    <xf numFmtId="0" fontId="43" fillId="0" borderId="82" xfId="0" applyFont="1" applyBorder="1" applyAlignment="1">
      <alignment horizontal="left"/>
    </xf>
    <xf numFmtId="0" fontId="32" fillId="0" borderId="82" xfId="0" applyFont="1" applyBorder="1" applyAlignment="1">
      <alignment horizontal="left"/>
    </xf>
    <xf numFmtId="0" fontId="32" fillId="0" borderId="8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6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3" borderId="79" xfId="0" applyFont="1" applyFill="1" applyBorder="1" applyAlignment="1">
      <alignment horizontal="center" vertical="center" wrapText="1"/>
    </xf>
    <xf numFmtId="0" fontId="4" fillId="0" borderId="79" xfId="0" applyFont="1" applyBorder="1"/>
    <xf numFmtId="0" fontId="19" fillId="3" borderId="130" xfId="0" applyFont="1" applyFill="1" applyBorder="1" applyAlignment="1">
      <alignment horizontal="center" vertical="center" wrapText="1"/>
    </xf>
    <xf numFmtId="0" fontId="4" fillId="0" borderId="131" xfId="0" applyFont="1" applyBorder="1"/>
    <xf numFmtId="0" fontId="19" fillId="3" borderId="76" xfId="0" applyFont="1" applyFill="1" applyBorder="1" applyAlignment="1">
      <alignment horizontal="center" vertical="center" wrapText="1"/>
    </xf>
    <xf numFmtId="0" fontId="4" fillId="0" borderId="76" xfId="0" applyFont="1" applyBorder="1"/>
    <xf numFmtId="0" fontId="2" fillId="4" borderId="69" xfId="0" applyFont="1" applyFill="1" applyBorder="1" applyAlignment="1">
      <alignment horizontal="center" vertical="center" wrapText="1"/>
    </xf>
    <xf numFmtId="0" fontId="4" fillId="0" borderId="69" xfId="0" applyFont="1" applyBorder="1"/>
    <xf numFmtId="0" fontId="2" fillId="3" borderId="78" xfId="0" applyFont="1" applyFill="1" applyBorder="1" applyAlignment="1">
      <alignment horizontal="center" vertical="center" wrapText="1"/>
    </xf>
    <xf numFmtId="0" fontId="4" fillId="0" borderId="129" xfId="0" applyFont="1" applyBorder="1"/>
    <xf numFmtId="0" fontId="21" fillId="3" borderId="29" xfId="0" applyFont="1" applyFill="1" applyBorder="1" applyAlignment="1">
      <alignment horizontal="center" vertical="center"/>
    </xf>
    <xf numFmtId="0" fontId="4" fillId="0" borderId="31" xfId="0" applyFont="1" applyBorder="1"/>
    <xf numFmtId="0" fontId="7" fillId="3" borderId="66" xfId="0" applyFont="1" applyFill="1" applyBorder="1" applyAlignment="1">
      <alignment horizontal="center" vertical="center" wrapText="1"/>
    </xf>
    <xf numFmtId="0" fontId="4" fillId="0" borderId="38" xfId="0" applyFont="1" applyBorder="1"/>
    <xf numFmtId="0" fontId="13" fillId="0" borderId="0" xfId="0" applyFont="1" applyAlignment="1">
      <alignment horizontal="center" wrapText="1"/>
    </xf>
    <xf numFmtId="0" fontId="6" fillId="0" borderId="126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104" xfId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top" wrapText="1"/>
    </xf>
    <xf numFmtId="0" fontId="4" fillId="0" borderId="8" xfId="0" applyFont="1" applyBorder="1"/>
    <xf numFmtId="0" fontId="18" fillId="3" borderId="30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18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4" borderId="16" xfId="0" applyFont="1" applyFill="1" applyBorder="1" applyAlignment="1">
      <alignment horizontal="center" vertical="center" wrapText="1"/>
    </xf>
    <xf numFmtId="0" fontId="4" fillId="0" borderId="44" xfId="0" applyFont="1" applyBorder="1"/>
    <xf numFmtId="0" fontId="2" fillId="3" borderId="71" xfId="1" applyFont="1" applyFill="1" applyBorder="1" applyAlignment="1">
      <alignment horizontal="center" vertical="center" wrapText="1"/>
    </xf>
    <xf numFmtId="0" fontId="2" fillId="3" borderId="39" xfId="1" applyFont="1" applyFill="1" applyBorder="1" applyAlignment="1">
      <alignment horizontal="center" vertical="center" wrapText="1"/>
    </xf>
    <xf numFmtId="0" fontId="2" fillId="3" borderId="42" xfId="1" applyFont="1" applyFill="1" applyBorder="1" applyAlignment="1">
      <alignment horizontal="center" vertical="top" wrapText="1"/>
    </xf>
    <xf numFmtId="0" fontId="2" fillId="3" borderId="70" xfId="1" applyFont="1" applyFill="1" applyBorder="1" applyAlignment="1">
      <alignment horizontal="center" vertical="top" wrapText="1"/>
    </xf>
    <xf numFmtId="0" fontId="18" fillId="3" borderId="42" xfId="1" applyFont="1" applyFill="1" applyBorder="1" applyAlignment="1">
      <alignment horizontal="center" vertical="center" wrapText="1"/>
    </xf>
    <xf numFmtId="0" fontId="18" fillId="3" borderId="70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2" fillId="3" borderId="71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6" fillId="0" borderId="126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18" fillId="3" borderId="61" xfId="1" applyFont="1" applyFill="1" applyBorder="1" applyAlignment="1">
      <alignment horizontal="center" vertical="center" wrapText="1"/>
    </xf>
    <xf numFmtId="0" fontId="2" fillId="4" borderId="103" xfId="1" applyFont="1" applyFill="1" applyBorder="1" applyAlignment="1">
      <alignment horizontal="center" vertical="center" wrapText="1"/>
    </xf>
    <xf numFmtId="0" fontId="2" fillId="4" borderId="10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4" fillId="0" borderId="1" xfId="0" applyFont="1" applyBorder="1"/>
    <xf numFmtId="0" fontId="5" fillId="3" borderId="29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0" fontId="4" fillId="0" borderId="96" xfId="0" applyFont="1" applyBorder="1"/>
    <xf numFmtId="0" fontId="19" fillId="3" borderId="5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4" fillId="0" borderId="61" xfId="0" applyFont="1" applyBorder="1"/>
    <xf numFmtId="0" fontId="2" fillId="3" borderId="82" xfId="0" applyFont="1" applyFill="1" applyBorder="1" applyAlignment="1">
      <alignment horizontal="center" vertical="top" wrapText="1"/>
    </xf>
    <xf numFmtId="0" fontId="2" fillId="4" borderId="70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7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2" borderId="42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0" borderId="70" xfId="0" applyFont="1" applyBorder="1"/>
    <xf numFmtId="0" fontId="6" fillId="2" borderId="71" xfId="0" applyFont="1" applyFill="1" applyBorder="1" applyAlignment="1">
      <alignment horizontal="center" vertical="center" wrapText="1"/>
    </xf>
    <xf numFmtId="0" fontId="4" fillId="0" borderId="59" xfId="0" applyFont="1" applyBorder="1"/>
    <xf numFmtId="14" fontId="3" fillId="0" borderId="81" xfId="0" applyNumberFormat="1" applyFont="1" applyBorder="1" applyAlignment="1">
      <alignment horizontal="left" vertical="center"/>
    </xf>
    <xf numFmtId="0" fontId="4" fillId="0" borderId="81" xfId="0" applyFont="1" applyBorder="1"/>
    <xf numFmtId="0" fontId="5" fillId="2" borderId="2" xfId="0" applyFont="1" applyFill="1" applyBorder="1" applyAlignment="1">
      <alignment horizontal="center" vertical="center"/>
    </xf>
    <xf numFmtId="0" fontId="4" fillId="0" borderId="9" xfId="0" applyFont="1" applyBorder="1"/>
    <xf numFmtId="0" fontId="1" fillId="0" borderId="29" xfId="0" applyFont="1" applyBorder="1" applyAlignment="1">
      <alignment horizontal="left" vertical="center"/>
    </xf>
    <xf numFmtId="0" fontId="4" fillId="0" borderId="27" xfId="0" applyFont="1" applyBorder="1"/>
    <xf numFmtId="0" fontId="4" fillId="0" borderId="28" xfId="0" applyFont="1" applyBorder="1"/>
    <xf numFmtId="0" fontId="34" fillId="0" borderId="82" xfId="0" applyFont="1" applyBorder="1" applyAlignment="1">
      <alignment horizontal="center"/>
    </xf>
    <xf numFmtId="0" fontId="19" fillId="14" borderId="103" xfId="0" applyFont="1" applyFill="1" applyBorder="1" applyAlignment="1">
      <alignment horizontal="center" vertical="center" wrapText="1"/>
    </xf>
    <xf numFmtId="0" fontId="19" fillId="14" borderId="167" xfId="0" applyFont="1" applyFill="1" applyBorder="1" applyAlignment="1">
      <alignment horizontal="center" vertical="center" wrapText="1"/>
    </xf>
    <xf numFmtId="0" fontId="19" fillId="14" borderId="102" xfId="0" applyFont="1" applyFill="1" applyBorder="1" applyAlignment="1">
      <alignment horizontal="center" vertical="center" wrapText="1"/>
    </xf>
    <xf numFmtId="0" fontId="19" fillId="14" borderId="83" xfId="0" applyFont="1" applyFill="1" applyBorder="1" applyAlignment="1">
      <alignment horizontal="center" vertical="center" wrapText="1"/>
    </xf>
    <xf numFmtId="0" fontId="19" fillId="14" borderId="108" xfId="0" applyFont="1" applyFill="1" applyBorder="1" applyAlignment="1">
      <alignment horizontal="center" vertical="center" wrapText="1"/>
    </xf>
    <xf numFmtId="0" fontId="21" fillId="14" borderId="103" xfId="0" applyFont="1" applyFill="1" applyBorder="1" applyAlignment="1">
      <alignment horizontal="center" vertical="center" wrapText="1"/>
    </xf>
    <xf numFmtId="0" fontId="21" fillId="14" borderId="102" xfId="0" applyFont="1" applyFill="1" applyBorder="1" applyAlignment="1">
      <alignment horizontal="center" vertical="center" wrapText="1"/>
    </xf>
    <xf numFmtId="0" fontId="34" fillId="0" borderId="103" xfId="0" applyFont="1" applyBorder="1" applyAlignment="1">
      <alignment horizontal="center"/>
    </xf>
    <xf numFmtId="0" fontId="34" fillId="0" borderId="167" xfId="0" applyFont="1" applyBorder="1" applyAlignment="1">
      <alignment horizontal="center"/>
    </xf>
    <xf numFmtId="0" fontId="34" fillId="0" borderId="102" xfId="0" applyFont="1" applyBorder="1" applyAlignment="1">
      <alignment horizontal="center"/>
    </xf>
    <xf numFmtId="0" fontId="21" fillId="14" borderId="83" xfId="0" applyFont="1" applyFill="1" applyBorder="1" applyAlignment="1">
      <alignment horizontal="center" vertical="center" wrapText="1"/>
    </xf>
    <xf numFmtId="0" fontId="0" fillId="0" borderId="92" xfId="0" applyFont="1" applyBorder="1" applyAlignment="1">
      <alignment horizontal="center"/>
    </xf>
    <xf numFmtId="0" fontId="0" fillId="0" borderId="93" xfId="0" applyFont="1" applyBorder="1" applyAlignment="1">
      <alignment horizontal="center"/>
    </xf>
    <xf numFmtId="0" fontId="5" fillId="0" borderId="92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0" fontId="0" fillId="0" borderId="69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4" fillId="8" borderId="8" xfId="0" applyFont="1" applyFill="1" applyBorder="1"/>
    <xf numFmtId="0" fontId="36" fillId="0" borderId="157" xfId="0" applyFont="1" applyBorder="1" applyAlignment="1">
      <alignment horizontal="left"/>
    </xf>
    <xf numFmtId="0" fontId="36" fillId="0" borderId="168" xfId="0" applyFont="1" applyBorder="1" applyAlignment="1">
      <alignment horizontal="left"/>
    </xf>
    <xf numFmtId="0" fontId="36" fillId="0" borderId="121" xfId="0" applyFont="1" applyBorder="1" applyAlignment="1">
      <alignment horizontal="left"/>
    </xf>
    <xf numFmtId="0" fontId="0" fillId="0" borderId="173" xfId="0" applyFont="1" applyBorder="1" applyAlignment="1">
      <alignment horizontal="center"/>
    </xf>
    <xf numFmtId="0" fontId="0" fillId="0" borderId="171" xfId="0" applyFont="1" applyBorder="1" applyAlignment="1">
      <alignment horizontal="center"/>
    </xf>
    <xf numFmtId="0" fontId="0" fillId="0" borderId="172" xfId="0" applyFont="1" applyBorder="1" applyAlignment="1">
      <alignment horizontal="center"/>
    </xf>
    <xf numFmtId="0" fontId="0" fillId="0" borderId="103" xfId="0" applyFont="1" applyBorder="1" applyAlignment="1">
      <alignment horizontal="center"/>
    </xf>
    <xf numFmtId="0" fontId="0" fillId="0" borderId="167" xfId="0" applyFont="1" applyBorder="1" applyAlignment="1">
      <alignment horizontal="center"/>
    </xf>
    <xf numFmtId="0" fontId="0" fillId="0" borderId="102" xfId="0" applyFont="1" applyBorder="1" applyAlignment="1">
      <alignment horizontal="center"/>
    </xf>
    <xf numFmtId="0" fontId="36" fillId="0" borderId="163" xfId="0" applyFont="1" applyBorder="1" applyAlignment="1">
      <alignment horizontal="left"/>
    </xf>
    <xf numFmtId="0" fontId="36" fillId="0" borderId="171" xfId="0" applyFont="1" applyBorder="1" applyAlignment="1">
      <alignment horizontal="left"/>
    </xf>
    <xf numFmtId="0" fontId="36" fillId="0" borderId="172" xfId="0" applyFont="1" applyBorder="1" applyAlignment="1">
      <alignment horizontal="left"/>
    </xf>
    <xf numFmtId="0" fontId="36" fillId="0" borderId="117" xfId="0" applyFont="1" applyBorder="1" applyAlignment="1">
      <alignment horizontal="center" vertical="center" wrapText="1"/>
    </xf>
    <xf numFmtId="0" fontId="36" fillId="0" borderId="113" xfId="0" applyFont="1" applyBorder="1" applyAlignment="1">
      <alignment horizontal="center" vertical="center" wrapText="1"/>
    </xf>
    <xf numFmtId="0" fontId="36" fillId="0" borderId="166" xfId="0" applyFont="1" applyBorder="1" applyAlignment="1">
      <alignment horizontal="center" vertical="center" wrapText="1"/>
    </xf>
    <xf numFmtId="0" fontId="36" fillId="0" borderId="165" xfId="0" applyFont="1" applyBorder="1" applyAlignment="1">
      <alignment horizontal="center"/>
    </xf>
    <xf numFmtId="0" fontId="36" fillId="0" borderId="69" xfId="0" applyFont="1" applyBorder="1" applyAlignment="1">
      <alignment horizontal="center"/>
    </xf>
    <xf numFmtId="0" fontId="36" fillId="0" borderId="110" xfId="0" applyFont="1" applyBorder="1" applyAlignment="1">
      <alignment horizontal="center" vertical="center" wrapText="1"/>
    </xf>
    <xf numFmtId="0" fontId="36" fillId="0" borderId="115" xfId="0" applyFont="1" applyBorder="1" applyAlignment="1">
      <alignment horizontal="center" vertical="center" wrapText="1"/>
    </xf>
    <xf numFmtId="0" fontId="0" fillId="0" borderId="122" xfId="0" applyFont="1" applyBorder="1" applyAlignment="1">
      <alignment horizontal="center"/>
    </xf>
    <xf numFmtId="0" fontId="0" fillId="0" borderId="168" xfId="0" applyFont="1" applyBorder="1" applyAlignment="1">
      <alignment horizontal="center"/>
    </xf>
    <xf numFmtId="0" fontId="0" fillId="0" borderId="121" xfId="0" applyFont="1" applyBorder="1" applyAlignment="1">
      <alignment horizontal="center"/>
    </xf>
    <xf numFmtId="0" fontId="0" fillId="0" borderId="169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14" fontId="24" fillId="0" borderId="0" xfId="0" applyNumberFormat="1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6" fillId="9" borderId="92" xfId="0" applyFont="1" applyFill="1" applyBorder="1" applyAlignment="1">
      <alignment horizontal="center" vertical="center" wrapText="1"/>
    </xf>
    <xf numFmtId="0" fontId="4" fillId="8" borderId="94" xfId="0" applyFont="1" applyFill="1" applyBorder="1"/>
    <xf numFmtId="0" fontId="32" fillId="0" borderId="183" xfId="0" applyFont="1" applyBorder="1" applyAlignment="1">
      <alignment horizontal="center"/>
    </xf>
    <xf numFmtId="0" fontId="32" fillId="0" borderId="94" xfId="0" applyFont="1" applyBorder="1" applyAlignment="1">
      <alignment horizontal="center"/>
    </xf>
    <xf numFmtId="0" fontId="33" fillId="5" borderId="156" xfId="0" applyFont="1" applyFill="1" applyBorder="1" applyAlignment="1">
      <alignment horizontal="right"/>
    </xf>
    <xf numFmtId="0" fontId="33" fillId="5" borderId="102" xfId="0" applyFont="1" applyFill="1" applyBorder="1" applyAlignment="1">
      <alignment horizontal="right"/>
    </xf>
    <xf numFmtId="0" fontId="33" fillId="5" borderId="103" xfId="0" applyFont="1" applyFill="1" applyBorder="1" applyAlignment="1">
      <alignment horizontal="center"/>
    </xf>
    <xf numFmtId="0" fontId="33" fillId="5" borderId="102" xfId="0" applyFont="1" applyFill="1" applyBorder="1" applyAlignment="1">
      <alignment horizontal="center"/>
    </xf>
    <xf numFmtId="0" fontId="33" fillId="0" borderId="157" xfId="0" applyFont="1" applyBorder="1" applyAlignment="1">
      <alignment horizontal="right"/>
    </xf>
    <xf numFmtId="0" fontId="33" fillId="0" borderId="121" xfId="0" applyFont="1" applyBorder="1" applyAlignment="1">
      <alignment horizontal="right"/>
    </xf>
    <xf numFmtId="0" fontId="33" fillId="0" borderId="122" xfId="0" applyFont="1" applyBorder="1" applyAlignment="1">
      <alignment horizontal="center"/>
    </xf>
    <xf numFmtId="0" fontId="33" fillId="0" borderId="168" xfId="0" applyFont="1" applyBorder="1" applyAlignment="1">
      <alignment horizontal="center"/>
    </xf>
    <xf numFmtId="0" fontId="40" fillId="0" borderId="103" xfId="0" applyFont="1" applyBorder="1" applyAlignment="1">
      <alignment horizontal="left"/>
    </xf>
    <xf numFmtId="0" fontId="40" fillId="0" borderId="167" xfId="0" applyFont="1" applyBorder="1" applyAlignment="1">
      <alignment horizontal="left"/>
    </xf>
    <xf numFmtId="0" fontId="40" fillId="0" borderId="102" xfId="0" applyFont="1" applyBorder="1" applyAlignment="1">
      <alignment horizontal="left"/>
    </xf>
    <xf numFmtId="0" fontId="33" fillId="0" borderId="180" xfId="0" applyFont="1" applyBorder="1" applyAlignment="1">
      <alignment horizontal="right"/>
    </xf>
    <xf numFmtId="0" fontId="33" fillId="0" borderId="181" xfId="0" applyFont="1" applyBorder="1" applyAlignment="1">
      <alignment horizontal="right"/>
    </xf>
    <xf numFmtId="0" fontId="32" fillId="0" borderId="123" xfId="0" applyFont="1" applyBorder="1" applyAlignment="1">
      <alignment horizontal="center"/>
    </xf>
    <xf numFmtId="0" fontId="33" fillId="0" borderId="108" xfId="0" applyFont="1" applyBorder="1" applyAlignment="1">
      <alignment horizontal="center"/>
    </xf>
    <xf numFmtId="0" fontId="33" fillId="0" borderId="184" xfId="0" applyFont="1" applyBorder="1" applyAlignment="1">
      <alignment horizontal="center"/>
    </xf>
    <xf numFmtId="0" fontId="33" fillId="0" borderId="164" xfId="0" applyFont="1" applyBorder="1" applyAlignment="1">
      <alignment horizontal="right"/>
    </xf>
    <xf numFmtId="0" fontId="33" fillId="0" borderId="109" xfId="0" applyFont="1" applyBorder="1" applyAlignment="1">
      <alignment horizontal="right"/>
    </xf>
    <xf numFmtId="0" fontId="33" fillId="0" borderId="156" xfId="0" applyFont="1" applyBorder="1" applyAlignment="1">
      <alignment horizontal="right"/>
    </xf>
    <xf numFmtId="0" fontId="33" fillId="0" borderId="102" xfId="0" applyFont="1" applyBorder="1" applyAlignment="1">
      <alignment horizontal="right"/>
    </xf>
    <xf numFmtId="0" fontId="32" fillId="0" borderId="174" xfId="0" applyFont="1" applyBorder="1" applyAlignment="1">
      <alignment horizontal="left"/>
    </xf>
    <xf numFmtId="0" fontId="32" fillId="0" borderId="123" xfId="0" applyFont="1" applyBorder="1" applyAlignment="1">
      <alignment horizontal="left"/>
    </xf>
    <xf numFmtId="0" fontId="27" fillId="0" borderId="69" xfId="0" applyFont="1" applyBorder="1" applyAlignment="1">
      <alignment horizontal="center"/>
    </xf>
    <xf numFmtId="0" fontId="32" fillId="0" borderId="111" xfId="0" applyFont="1" applyBorder="1" applyAlignment="1">
      <alignment horizontal="center"/>
    </xf>
    <xf numFmtId="0" fontId="32" fillId="0" borderId="173" xfId="0" applyFont="1" applyBorder="1" applyAlignment="1">
      <alignment horizontal="center"/>
    </xf>
    <xf numFmtId="0" fontId="32" fillId="0" borderId="110" xfId="0" applyFont="1" applyBorder="1" applyAlignment="1">
      <alignment horizontal="left" wrapText="1"/>
    </xf>
    <xf numFmtId="0" fontId="33" fillId="0" borderId="111" xfId="0" applyFont="1" applyBorder="1" applyAlignment="1">
      <alignment horizontal="left" wrapText="1"/>
    </xf>
    <xf numFmtId="0" fontId="33" fillId="0" borderId="115" xfId="0" applyFont="1" applyBorder="1" applyAlignment="1">
      <alignment horizontal="left" wrapText="1"/>
    </xf>
    <xf numFmtId="0" fontId="33" fillId="0" borderId="90" xfId="0" applyFont="1" applyBorder="1" applyAlignment="1">
      <alignment horizontal="left" wrapText="1"/>
    </xf>
    <xf numFmtId="168" fontId="0" fillId="0" borderId="82" xfId="0" applyNumberFormat="1" applyFont="1" applyBorder="1" applyAlignment="1">
      <alignment horizontal="center"/>
    </xf>
    <xf numFmtId="168" fontId="0" fillId="0" borderId="114" xfId="0" applyNumberFormat="1" applyFont="1" applyBorder="1" applyAlignment="1">
      <alignment horizontal="center"/>
    </xf>
    <xf numFmtId="0" fontId="27" fillId="0" borderId="82" xfId="0" applyFont="1" applyBorder="1" applyAlignment="1">
      <alignment horizontal="center"/>
    </xf>
    <xf numFmtId="0" fontId="27" fillId="0" borderId="114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27" fillId="0" borderId="116" xfId="0" applyFont="1" applyBorder="1" applyAlignment="1">
      <alignment horizontal="center"/>
    </xf>
    <xf numFmtId="0" fontId="32" fillId="0" borderId="110" xfId="0" applyFont="1" applyBorder="1" applyAlignment="1">
      <alignment horizontal="left"/>
    </xf>
    <xf numFmtId="0" fontId="32" fillId="0" borderId="111" xfId="0" applyFont="1" applyBorder="1" applyAlignment="1">
      <alignment horizontal="left"/>
    </xf>
    <xf numFmtId="0" fontId="32" fillId="0" borderId="112" xfId="0" applyFont="1" applyBorder="1" applyAlignment="1">
      <alignment horizontal="left"/>
    </xf>
    <xf numFmtId="0" fontId="41" fillId="0" borderId="0" xfId="0" applyFont="1" applyAlignment="1">
      <alignment horizontal="center"/>
    </xf>
    <xf numFmtId="0" fontId="36" fillId="0" borderId="110" xfId="0" applyFont="1" applyBorder="1" applyAlignment="1">
      <alignment horizontal="center" wrapText="1"/>
    </xf>
    <xf numFmtId="0" fontId="36" fillId="0" borderId="113" xfId="0" applyFont="1" applyBorder="1" applyAlignment="1">
      <alignment horizontal="center" wrapText="1"/>
    </xf>
    <xf numFmtId="0" fontId="36" fillId="0" borderId="115" xfId="0" applyFont="1" applyBorder="1" applyAlignment="1">
      <alignment horizontal="center" wrapText="1"/>
    </xf>
    <xf numFmtId="0" fontId="36" fillId="0" borderId="123" xfId="0" applyFont="1" applyBorder="1" applyAlignment="1">
      <alignment horizontal="center"/>
    </xf>
    <xf numFmtId="0" fontId="36" fillId="0" borderId="120" xfId="0" applyFont="1" applyBorder="1" applyAlignment="1">
      <alignment horizontal="center"/>
    </xf>
    <xf numFmtId="0" fontId="39" fillId="0" borderId="92" xfId="0" applyFont="1" applyBorder="1" applyAlignment="1">
      <alignment horizontal="left"/>
    </xf>
    <xf numFmtId="0" fontId="39" fillId="0" borderId="93" xfId="0" applyFont="1" applyBorder="1" applyAlignment="1">
      <alignment horizontal="left"/>
    </xf>
    <xf numFmtId="0" fontId="39" fillId="0" borderId="94" xfId="0" applyFont="1" applyBorder="1" applyAlignment="1">
      <alignment horizontal="left"/>
    </xf>
    <xf numFmtId="0" fontId="37" fillId="0" borderId="92" xfId="0" applyFont="1" applyBorder="1" applyAlignment="1">
      <alignment horizontal="left"/>
    </xf>
    <xf numFmtId="0" fontId="37" fillId="0" borderId="93" xfId="0" applyFont="1" applyBorder="1" applyAlignment="1">
      <alignment horizontal="left"/>
    </xf>
    <xf numFmtId="0" fontId="37" fillId="0" borderId="127" xfId="0" applyFont="1" applyBorder="1" applyAlignment="1">
      <alignment horizontal="left"/>
    </xf>
    <xf numFmtId="0" fontId="37" fillId="0" borderId="174" xfId="0" applyFont="1" applyBorder="1" applyAlignment="1">
      <alignment horizontal="left"/>
    </xf>
    <xf numFmtId="0" fontId="37" fillId="0" borderId="123" xfId="0" applyFont="1" applyBorder="1" applyAlignment="1">
      <alignment horizontal="left"/>
    </xf>
    <xf numFmtId="0" fontId="37" fillId="0" borderId="110" xfId="0" applyFont="1" applyBorder="1" applyAlignment="1">
      <alignment horizontal="center" vertical="center" wrapText="1"/>
    </xf>
    <xf numFmtId="0" fontId="37" fillId="0" borderId="113" xfId="0" applyFont="1" applyBorder="1" applyAlignment="1">
      <alignment horizontal="center" vertical="center" wrapText="1"/>
    </xf>
    <xf numFmtId="0" fontId="37" fillId="0" borderId="166" xfId="0" applyFont="1" applyBorder="1" applyAlignment="1">
      <alignment horizontal="center" vertical="center" wrapText="1"/>
    </xf>
    <xf numFmtId="0" fontId="37" fillId="0" borderId="177" xfId="0" applyFont="1" applyBorder="1" applyAlignment="1">
      <alignment horizontal="center" vertical="center" wrapText="1"/>
    </xf>
    <xf numFmtId="0" fontId="37" fillId="0" borderId="178" xfId="0" applyFont="1" applyBorder="1" applyAlignment="1">
      <alignment horizontal="center" vertical="center" wrapText="1"/>
    </xf>
    <xf numFmtId="0" fontId="37" fillId="0" borderId="162" xfId="0" applyFont="1" applyBorder="1" applyAlignment="1">
      <alignment horizontal="center" vertical="center" wrapText="1"/>
    </xf>
    <xf numFmtId="0" fontId="37" fillId="0" borderId="92" xfId="0" applyFont="1" applyBorder="1" applyAlignment="1">
      <alignment horizontal="left" vertical="center" wrapText="1"/>
    </xf>
    <xf numFmtId="0" fontId="37" fillId="0" borderId="93" xfId="0" applyFont="1" applyBorder="1" applyAlignment="1">
      <alignment horizontal="left" vertical="center" wrapText="1"/>
    </xf>
    <xf numFmtId="0" fontId="37" fillId="0" borderId="127" xfId="0" applyFont="1" applyBorder="1" applyAlignment="1">
      <alignment horizontal="left" vertical="center" wrapText="1"/>
    </xf>
    <xf numFmtId="0" fontId="29" fillId="0" borderId="82" xfId="0" applyFont="1" applyBorder="1" applyAlignment="1">
      <alignment horizontal="left"/>
    </xf>
  </cellXfs>
  <cellStyles count="2">
    <cellStyle name="Обычный" xfId="0" builtinId="0"/>
    <cellStyle name="Обычный 2" xfId="1" xr:uid="{0CC8DF21-097F-4479-8209-76A3F8A4991A}"/>
  </cellStyles>
  <dxfs count="0"/>
  <tableStyles count="0" defaultTableStyle="TableStyleMedium2" defaultPivotStyle="PivotStyleLight16"/>
  <colors>
    <mruColors>
      <color rgb="FF66FF66"/>
      <color rgb="FF99FF99"/>
      <color rgb="FFC0C0C0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1</xdr:row>
      <xdr:rowOff>243839</xdr:rowOff>
    </xdr:from>
    <xdr:to>
      <xdr:col>2</xdr:col>
      <xdr:colOff>624840</xdr:colOff>
      <xdr:row>17</xdr:row>
      <xdr:rowOff>18744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A92BCF2-D282-43B5-AFF2-2BA7C1C3A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16" r="31818"/>
        <a:stretch/>
      </xdr:blipFill>
      <xdr:spPr>
        <a:xfrm>
          <a:off x="769620" y="594359"/>
          <a:ext cx="1257300" cy="278480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</xdr:row>
      <xdr:rowOff>266699</xdr:rowOff>
    </xdr:from>
    <xdr:to>
      <xdr:col>5</xdr:col>
      <xdr:colOff>563880</xdr:colOff>
      <xdr:row>17</xdr:row>
      <xdr:rowOff>24124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9B25155-C016-4573-8BF1-70ABE02AED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56" r="38350"/>
        <a:stretch/>
      </xdr:blipFill>
      <xdr:spPr>
        <a:xfrm>
          <a:off x="2979420" y="617219"/>
          <a:ext cx="1188720" cy="27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lka35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elka35.ru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Q251"/>
  <sheetViews>
    <sheetView tabSelected="1" topLeftCell="A204" workbookViewId="0">
      <selection activeCell="R242" sqref="R242"/>
    </sheetView>
  </sheetViews>
  <sheetFormatPr defaultColWidth="14.42578125" defaultRowHeight="15" customHeight="1" x14ac:dyDescent="0.25"/>
  <cols>
    <col min="1" max="1" width="19.85546875" customWidth="1"/>
    <col min="2" max="3" width="5" customWidth="1"/>
    <col min="4" max="4" width="6.28515625" customWidth="1"/>
    <col min="5" max="8" width="5" customWidth="1"/>
    <col min="9" max="9" width="7.7109375" customWidth="1"/>
    <col min="10" max="10" width="5" customWidth="1"/>
    <col min="11" max="11" width="5.7109375" customWidth="1"/>
    <col min="12" max="12" width="7.7109375" customWidth="1"/>
    <col min="13" max="13" width="9.7109375" customWidth="1"/>
    <col min="14" max="14" width="6.42578125" customWidth="1"/>
    <col min="15" max="15" width="5.85546875" customWidth="1"/>
    <col min="16" max="16" width="8.140625" customWidth="1"/>
    <col min="17" max="17" width="9.140625" customWidth="1"/>
  </cols>
  <sheetData>
    <row r="1" spans="1:17" ht="19.5" customHeight="1" x14ac:dyDescent="0.25">
      <c r="A1" s="935" t="s">
        <v>164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  <c r="Q1" s="22"/>
    </row>
    <row r="2" spans="1:17" ht="17.25" customHeight="1" thickBot="1" x14ac:dyDescent="0.3">
      <c r="A2" s="936"/>
      <c r="B2" s="936"/>
      <c r="C2" s="936"/>
      <c r="D2" s="936"/>
      <c r="E2" s="936"/>
      <c r="F2" s="936"/>
      <c r="G2" s="936"/>
      <c r="H2" s="936"/>
      <c r="I2" s="936"/>
      <c r="J2" s="936"/>
      <c r="K2" s="936"/>
      <c r="L2" s="936"/>
      <c r="M2" s="936"/>
      <c r="N2" s="936"/>
      <c r="O2" s="936"/>
      <c r="P2" s="936"/>
      <c r="Q2" s="23">
        <v>36</v>
      </c>
    </row>
    <row r="3" spans="1:17" ht="41.25" customHeight="1" x14ac:dyDescent="0.25">
      <c r="A3" s="937" t="s">
        <v>1</v>
      </c>
      <c r="B3" s="24" t="s">
        <v>2</v>
      </c>
      <c r="C3" s="25" t="s">
        <v>3</v>
      </c>
      <c r="D3" s="25" t="s">
        <v>4</v>
      </c>
      <c r="E3" s="938" t="s">
        <v>5</v>
      </c>
      <c r="F3" s="914" t="s">
        <v>18</v>
      </c>
      <c r="G3" s="915"/>
      <c r="H3" s="940" t="s">
        <v>19</v>
      </c>
      <c r="I3" s="917"/>
      <c r="J3" s="915"/>
      <c r="K3" s="189" t="s">
        <v>20</v>
      </c>
      <c r="L3" s="941" t="s">
        <v>144</v>
      </c>
      <c r="M3" s="913"/>
      <c r="N3" s="190" t="s">
        <v>20</v>
      </c>
      <c r="O3" s="942" t="s">
        <v>66</v>
      </c>
      <c r="P3" s="943"/>
      <c r="Q3" s="887" t="s">
        <v>21</v>
      </c>
    </row>
    <row r="4" spans="1:17" ht="20.25" customHeight="1" thickBot="1" x14ac:dyDescent="0.3">
      <c r="A4" s="904"/>
      <c r="B4" s="658" t="s">
        <v>8</v>
      </c>
      <c r="C4" s="659" t="s">
        <v>8</v>
      </c>
      <c r="D4" s="659" t="s">
        <v>8</v>
      </c>
      <c r="E4" s="939"/>
      <c r="F4" s="660" t="s">
        <v>22</v>
      </c>
      <c r="G4" s="661" t="s">
        <v>23</v>
      </c>
      <c r="H4" s="660" t="s">
        <v>9</v>
      </c>
      <c r="I4" s="662" t="s">
        <v>10</v>
      </c>
      <c r="J4" s="663" t="s">
        <v>24</v>
      </c>
      <c r="K4" s="664"/>
      <c r="L4" s="665" t="s">
        <v>25</v>
      </c>
      <c r="M4" s="666" t="s">
        <v>13</v>
      </c>
      <c r="N4" s="660"/>
      <c r="O4" s="661" t="s">
        <v>25</v>
      </c>
      <c r="P4" s="667" t="s">
        <v>13</v>
      </c>
      <c r="Q4" s="888"/>
    </row>
    <row r="5" spans="1:17" s="655" customFormat="1" ht="20.25" customHeight="1" x14ac:dyDescent="0.25">
      <c r="A5" s="32" t="s">
        <v>26</v>
      </c>
      <c r="B5" s="51">
        <v>12.5</v>
      </c>
      <c r="C5" s="52">
        <v>96</v>
      </c>
      <c r="D5" s="52">
        <v>1500</v>
      </c>
      <c r="E5" s="49" t="s">
        <v>27</v>
      </c>
      <c r="F5" s="34">
        <v>2.1120000000000001</v>
      </c>
      <c r="G5" s="35">
        <v>88</v>
      </c>
      <c r="H5" s="36">
        <v>10</v>
      </c>
      <c r="I5" s="37">
        <f t="shared" ref="I5:I36" si="0">B5*C5*D5/1000000000*H5</f>
        <v>1.7999999999999999E-2</v>
      </c>
      <c r="J5" s="38">
        <f t="shared" ref="J5:J15" si="1">D5*Q5/1000000*H5</f>
        <v>1.32</v>
      </c>
      <c r="K5" s="130">
        <f>L5/J5</f>
        <v>520.49999999999989</v>
      </c>
      <c r="L5" s="40">
        <f>M5*I5</f>
        <v>687.06</v>
      </c>
      <c r="M5" s="41">
        <v>38170</v>
      </c>
      <c r="N5" s="130">
        <f t="shared" ref="N5:N36" si="2">O5/J5</f>
        <v>591.47727272727263</v>
      </c>
      <c r="O5" s="42">
        <f t="shared" ref="O5:O35" si="3">I5*P5</f>
        <v>780.74999999999989</v>
      </c>
      <c r="P5" s="141">
        <v>43375</v>
      </c>
      <c r="Q5" s="44">
        <v>88</v>
      </c>
    </row>
    <row r="6" spans="1:17" ht="20.25" customHeight="1" x14ac:dyDescent="0.25">
      <c r="A6" s="45" t="s">
        <v>26</v>
      </c>
      <c r="B6" s="51">
        <v>12.5</v>
      </c>
      <c r="C6" s="52">
        <v>96</v>
      </c>
      <c r="D6" s="52">
        <v>2000</v>
      </c>
      <c r="E6" s="49" t="s">
        <v>27</v>
      </c>
      <c r="F6" s="34">
        <v>2.1120000000000001</v>
      </c>
      <c r="G6" s="35">
        <v>88</v>
      </c>
      <c r="H6" s="36">
        <v>10</v>
      </c>
      <c r="I6" s="37">
        <f t="shared" si="0"/>
        <v>2.3999999999999997E-2</v>
      </c>
      <c r="J6" s="38">
        <f t="shared" si="1"/>
        <v>1.7599999999999998</v>
      </c>
      <c r="K6" s="39">
        <f t="shared" ref="K6:K36" si="4">L6/J6</f>
        <v>520.5</v>
      </c>
      <c r="L6" s="40">
        <f t="shared" ref="L6:L36" si="5">M6*I6</f>
        <v>916.07999999999993</v>
      </c>
      <c r="M6" s="41">
        <v>38170</v>
      </c>
      <c r="N6" s="39">
        <f t="shared" si="2"/>
        <v>591.47727272727263</v>
      </c>
      <c r="O6" s="42">
        <f t="shared" si="3"/>
        <v>1040.9999999999998</v>
      </c>
      <c r="P6" s="141">
        <v>43375</v>
      </c>
      <c r="Q6" s="44">
        <v>88</v>
      </c>
    </row>
    <row r="7" spans="1:17" ht="20.25" customHeight="1" x14ac:dyDescent="0.25">
      <c r="A7" s="45" t="s">
        <v>26</v>
      </c>
      <c r="B7" s="46">
        <v>12.5</v>
      </c>
      <c r="C7" s="47">
        <v>96</v>
      </c>
      <c r="D7" s="47">
        <v>2400</v>
      </c>
      <c r="E7" s="50" t="s">
        <v>27</v>
      </c>
      <c r="F7" s="34">
        <v>2.5339999999999998</v>
      </c>
      <c r="G7" s="35">
        <v>88</v>
      </c>
      <c r="H7" s="36">
        <v>10</v>
      </c>
      <c r="I7" s="37">
        <f t="shared" si="0"/>
        <v>2.8800000000000003E-2</v>
      </c>
      <c r="J7" s="38">
        <f t="shared" si="1"/>
        <v>2.1120000000000001</v>
      </c>
      <c r="K7" s="39">
        <f t="shared" si="4"/>
        <v>372.15909090909088</v>
      </c>
      <c r="L7" s="40">
        <v>786</v>
      </c>
      <c r="M7" s="41">
        <v>38170</v>
      </c>
      <c r="N7" s="39">
        <f>O7/J7</f>
        <v>591.47727272727275</v>
      </c>
      <c r="O7" s="42">
        <f t="shared" si="3"/>
        <v>1249.2</v>
      </c>
      <c r="P7" s="141">
        <v>43375</v>
      </c>
      <c r="Q7" s="44">
        <v>88</v>
      </c>
    </row>
    <row r="8" spans="1:17" ht="20.25" customHeight="1" x14ac:dyDescent="0.25">
      <c r="A8" s="45" t="s">
        <v>26</v>
      </c>
      <c r="B8" s="46">
        <v>12.5</v>
      </c>
      <c r="C8" s="47">
        <v>96</v>
      </c>
      <c r="D8" s="47">
        <v>2500</v>
      </c>
      <c r="E8" s="50" t="s">
        <v>27</v>
      </c>
      <c r="F8" s="34">
        <v>2.64</v>
      </c>
      <c r="G8" s="35">
        <v>88</v>
      </c>
      <c r="H8" s="36">
        <v>10</v>
      </c>
      <c r="I8" s="37">
        <f t="shared" si="0"/>
        <v>0.03</v>
      </c>
      <c r="J8" s="38">
        <f t="shared" si="1"/>
        <v>2.2000000000000002</v>
      </c>
      <c r="K8" s="39">
        <f t="shared" si="4"/>
        <v>520.49999999999989</v>
      </c>
      <c r="L8" s="40">
        <f t="shared" si="5"/>
        <v>1145.0999999999999</v>
      </c>
      <c r="M8" s="41">
        <v>38170</v>
      </c>
      <c r="N8" s="39">
        <f t="shared" si="2"/>
        <v>591.47727272727263</v>
      </c>
      <c r="O8" s="42">
        <f t="shared" si="3"/>
        <v>1301.25</v>
      </c>
      <c r="P8" s="141">
        <v>43375</v>
      </c>
      <c r="Q8" s="44">
        <v>88</v>
      </c>
    </row>
    <row r="9" spans="1:17" ht="20.25" customHeight="1" x14ac:dyDescent="0.25">
      <c r="A9" s="45" t="s">
        <v>26</v>
      </c>
      <c r="B9" s="46">
        <v>12.5</v>
      </c>
      <c r="C9" s="47">
        <v>96</v>
      </c>
      <c r="D9" s="47">
        <v>2700</v>
      </c>
      <c r="E9" s="50" t="s">
        <v>27</v>
      </c>
      <c r="F9" s="34">
        <v>2.851</v>
      </c>
      <c r="G9" s="35">
        <v>88</v>
      </c>
      <c r="H9" s="36">
        <v>10</v>
      </c>
      <c r="I9" s="37">
        <f t="shared" si="0"/>
        <v>3.2399999999999998E-2</v>
      </c>
      <c r="J9" s="38">
        <f t="shared" si="1"/>
        <v>2.3759999999999999</v>
      </c>
      <c r="K9" s="39">
        <f t="shared" si="4"/>
        <v>520.5</v>
      </c>
      <c r="L9" s="40">
        <f t="shared" si="5"/>
        <v>1236.7079999999999</v>
      </c>
      <c r="M9" s="41">
        <v>38170</v>
      </c>
      <c r="N9" s="39">
        <f t="shared" si="2"/>
        <v>591.47727272727275</v>
      </c>
      <c r="O9" s="42">
        <f t="shared" si="3"/>
        <v>1405.35</v>
      </c>
      <c r="P9" s="141">
        <v>43375</v>
      </c>
      <c r="Q9" s="44">
        <v>88</v>
      </c>
    </row>
    <row r="10" spans="1:17" ht="20.25" customHeight="1" thickBot="1" x14ac:dyDescent="0.3">
      <c r="A10" s="328" t="s">
        <v>26</v>
      </c>
      <c r="B10" s="276">
        <v>12.5</v>
      </c>
      <c r="C10" s="277">
        <v>96</v>
      </c>
      <c r="D10" s="277">
        <v>3000</v>
      </c>
      <c r="E10" s="333" t="s">
        <v>27</v>
      </c>
      <c r="F10" s="280">
        <v>3.1680000000000001</v>
      </c>
      <c r="G10" s="281">
        <v>88</v>
      </c>
      <c r="H10" s="282">
        <v>10</v>
      </c>
      <c r="I10" s="283">
        <f t="shared" si="0"/>
        <v>3.5999999999999997E-2</v>
      </c>
      <c r="J10" s="284">
        <f t="shared" si="1"/>
        <v>2.64</v>
      </c>
      <c r="K10" s="287">
        <f t="shared" si="4"/>
        <v>505.49999999999994</v>
      </c>
      <c r="L10" s="329">
        <f t="shared" si="5"/>
        <v>1334.52</v>
      </c>
      <c r="M10" s="330">
        <v>37070</v>
      </c>
      <c r="N10" s="287">
        <f t="shared" si="2"/>
        <v>574.43181818181802</v>
      </c>
      <c r="O10" s="288">
        <f t="shared" si="3"/>
        <v>1516.4999999999998</v>
      </c>
      <c r="P10" s="657">
        <v>42125</v>
      </c>
      <c r="Q10" s="44">
        <v>88</v>
      </c>
    </row>
    <row r="11" spans="1:17" ht="20.25" customHeight="1" x14ac:dyDescent="0.25">
      <c r="A11" s="319" t="s">
        <v>26</v>
      </c>
      <c r="B11" s="334">
        <v>12.5</v>
      </c>
      <c r="C11" s="335">
        <v>96</v>
      </c>
      <c r="D11" s="335">
        <v>2000</v>
      </c>
      <c r="E11" s="336" t="s">
        <v>28</v>
      </c>
      <c r="F11" s="267">
        <v>2.1120000000000001</v>
      </c>
      <c r="G11" s="268">
        <v>88</v>
      </c>
      <c r="H11" s="269">
        <v>10</v>
      </c>
      <c r="I11" s="270">
        <f t="shared" si="0"/>
        <v>2.3999999999999997E-2</v>
      </c>
      <c r="J11" s="271">
        <f t="shared" si="1"/>
        <v>1.7599999999999998</v>
      </c>
      <c r="K11" s="134">
        <f t="shared" si="4"/>
        <v>310.5</v>
      </c>
      <c r="L11" s="332">
        <f t="shared" si="5"/>
        <v>546.4799999999999</v>
      </c>
      <c r="M11" s="79">
        <v>22770</v>
      </c>
      <c r="N11" s="134">
        <f t="shared" si="2"/>
        <v>352.84090909090907</v>
      </c>
      <c r="O11" s="273">
        <f t="shared" si="3"/>
        <v>620.99999999999989</v>
      </c>
      <c r="P11" s="337">
        <v>25875</v>
      </c>
      <c r="Q11" s="44">
        <v>88</v>
      </c>
    </row>
    <row r="12" spans="1:17" ht="20.25" customHeight="1" x14ac:dyDescent="0.25">
      <c r="A12" s="45" t="s">
        <v>26</v>
      </c>
      <c r="B12" s="46">
        <v>12.5</v>
      </c>
      <c r="C12" s="47">
        <v>96</v>
      </c>
      <c r="D12" s="47">
        <v>2400</v>
      </c>
      <c r="E12" s="50" t="s">
        <v>28</v>
      </c>
      <c r="F12" s="34">
        <v>2.5339999999999998</v>
      </c>
      <c r="G12" s="35">
        <v>88</v>
      </c>
      <c r="H12" s="36">
        <v>10</v>
      </c>
      <c r="I12" s="37">
        <f t="shared" si="0"/>
        <v>2.8800000000000003E-2</v>
      </c>
      <c r="J12" s="38">
        <f t="shared" si="1"/>
        <v>2.1120000000000001</v>
      </c>
      <c r="K12" s="39">
        <f t="shared" si="4"/>
        <v>310.5</v>
      </c>
      <c r="L12" s="40">
        <f t="shared" si="5"/>
        <v>655.77600000000007</v>
      </c>
      <c r="M12" s="79">
        <v>22770</v>
      </c>
      <c r="N12" s="39">
        <f t="shared" si="2"/>
        <v>352.84090909090912</v>
      </c>
      <c r="O12" s="42">
        <f t="shared" si="3"/>
        <v>745.2</v>
      </c>
      <c r="P12" s="337">
        <v>25875</v>
      </c>
      <c r="Q12" s="44">
        <v>88</v>
      </c>
    </row>
    <row r="13" spans="1:17" ht="20.25" customHeight="1" x14ac:dyDescent="0.25">
      <c r="A13" s="45" t="s">
        <v>26</v>
      </c>
      <c r="B13" s="46">
        <v>12.5</v>
      </c>
      <c r="C13" s="47">
        <v>96</v>
      </c>
      <c r="D13" s="47">
        <v>2500</v>
      </c>
      <c r="E13" s="50" t="s">
        <v>28</v>
      </c>
      <c r="F13" s="34">
        <v>2.64</v>
      </c>
      <c r="G13" s="35">
        <v>88</v>
      </c>
      <c r="H13" s="36">
        <v>10</v>
      </c>
      <c r="I13" s="37">
        <f t="shared" si="0"/>
        <v>0.03</v>
      </c>
      <c r="J13" s="38">
        <f t="shared" si="1"/>
        <v>2.2000000000000002</v>
      </c>
      <c r="K13" s="39">
        <f t="shared" si="4"/>
        <v>310.5</v>
      </c>
      <c r="L13" s="40">
        <f t="shared" si="5"/>
        <v>683.1</v>
      </c>
      <c r="M13" s="79">
        <v>22770</v>
      </c>
      <c r="N13" s="39">
        <f t="shared" si="2"/>
        <v>352.84090909090907</v>
      </c>
      <c r="O13" s="42">
        <f t="shared" si="3"/>
        <v>776.25</v>
      </c>
      <c r="P13" s="337">
        <v>25875</v>
      </c>
      <c r="Q13" s="44">
        <v>88</v>
      </c>
    </row>
    <row r="14" spans="1:17" ht="20.25" customHeight="1" x14ac:dyDescent="0.25">
      <c r="A14" s="45" t="s">
        <v>26</v>
      </c>
      <c r="B14" s="46">
        <v>12.5</v>
      </c>
      <c r="C14" s="47">
        <v>96</v>
      </c>
      <c r="D14" s="47">
        <v>2700</v>
      </c>
      <c r="E14" s="50" t="s">
        <v>28</v>
      </c>
      <c r="F14" s="34">
        <v>2.851</v>
      </c>
      <c r="G14" s="35">
        <v>88</v>
      </c>
      <c r="H14" s="36">
        <v>10</v>
      </c>
      <c r="I14" s="37">
        <f t="shared" si="0"/>
        <v>3.2399999999999998E-2</v>
      </c>
      <c r="J14" s="38">
        <f t="shared" si="1"/>
        <v>2.3759999999999999</v>
      </c>
      <c r="K14" s="39">
        <f t="shared" si="4"/>
        <v>310.5</v>
      </c>
      <c r="L14" s="40">
        <f t="shared" si="5"/>
        <v>737.74799999999993</v>
      </c>
      <c r="M14" s="79">
        <v>22770</v>
      </c>
      <c r="N14" s="39">
        <f t="shared" si="2"/>
        <v>352.84090909090907</v>
      </c>
      <c r="O14" s="42">
        <f t="shared" si="3"/>
        <v>838.34999999999991</v>
      </c>
      <c r="P14" s="337">
        <v>25875</v>
      </c>
      <c r="Q14" s="44">
        <v>88</v>
      </c>
    </row>
    <row r="15" spans="1:17" ht="20.25" customHeight="1" thickBot="1" x14ac:dyDescent="0.3">
      <c r="A15" s="328" t="s">
        <v>26</v>
      </c>
      <c r="B15" s="276">
        <v>12.5</v>
      </c>
      <c r="C15" s="277">
        <v>96</v>
      </c>
      <c r="D15" s="277">
        <v>3000</v>
      </c>
      <c r="E15" s="333" t="s">
        <v>28</v>
      </c>
      <c r="F15" s="280">
        <v>3.1680000000000001</v>
      </c>
      <c r="G15" s="281">
        <v>88</v>
      </c>
      <c r="H15" s="282">
        <v>10</v>
      </c>
      <c r="I15" s="283">
        <f t="shared" si="0"/>
        <v>3.5999999999999997E-2</v>
      </c>
      <c r="J15" s="284">
        <f t="shared" si="1"/>
        <v>2.64</v>
      </c>
      <c r="K15" s="287">
        <f t="shared" si="4"/>
        <v>310.49999999999994</v>
      </c>
      <c r="L15" s="329">
        <f t="shared" si="5"/>
        <v>819.71999999999991</v>
      </c>
      <c r="M15" s="79">
        <v>22770</v>
      </c>
      <c r="N15" s="287">
        <f t="shared" si="2"/>
        <v>352.84090909090901</v>
      </c>
      <c r="O15" s="288">
        <f t="shared" si="3"/>
        <v>931.49999999999989</v>
      </c>
      <c r="P15" s="337">
        <v>25875</v>
      </c>
      <c r="Q15" s="44">
        <v>88</v>
      </c>
    </row>
    <row r="16" spans="1:17" s="317" customFormat="1" ht="20.25" customHeight="1" thickBot="1" x14ac:dyDescent="0.3">
      <c r="A16" s="908"/>
      <c r="B16" s="909"/>
      <c r="C16" s="909"/>
      <c r="D16" s="909"/>
      <c r="E16" s="909"/>
      <c r="F16" s="909"/>
      <c r="G16" s="909"/>
      <c r="H16" s="909"/>
      <c r="I16" s="909"/>
      <c r="J16" s="909"/>
      <c r="K16" s="909"/>
      <c r="L16" s="909"/>
      <c r="M16" s="909"/>
      <c r="N16" s="909"/>
      <c r="O16" s="909"/>
      <c r="P16" s="909"/>
      <c r="Q16" s="44"/>
    </row>
    <row r="17" spans="1:17" ht="16.149999999999999" customHeight="1" x14ac:dyDescent="0.25">
      <c r="A17" s="319" t="s">
        <v>30</v>
      </c>
      <c r="B17" s="334">
        <v>17</v>
      </c>
      <c r="C17" s="335">
        <v>121</v>
      </c>
      <c r="D17" s="335">
        <v>2000</v>
      </c>
      <c r="E17" s="336" t="s">
        <v>27</v>
      </c>
      <c r="F17" s="320">
        <v>2.4066999999999998</v>
      </c>
      <c r="G17" s="321">
        <v>117</v>
      </c>
      <c r="H17" s="322">
        <v>5</v>
      </c>
      <c r="I17" s="323">
        <f t="shared" si="0"/>
        <v>2.0569999999999998E-2</v>
      </c>
      <c r="J17" s="324">
        <f t="shared" ref="J17:J42" si="6">D17*Q17/1000000*H17</f>
        <v>1.1300000000000001</v>
      </c>
      <c r="K17" s="325">
        <f t="shared" si="4"/>
        <v>600.71681415929197</v>
      </c>
      <c r="L17" s="342">
        <f t="shared" si="5"/>
        <v>678.81</v>
      </c>
      <c r="M17" s="340">
        <v>33000</v>
      </c>
      <c r="N17" s="325">
        <f t="shared" si="2"/>
        <v>778.20132743362819</v>
      </c>
      <c r="O17" s="326">
        <f t="shared" si="3"/>
        <v>879.36749999999995</v>
      </c>
      <c r="P17" s="141">
        <v>42750</v>
      </c>
      <c r="Q17" s="44">
        <v>113</v>
      </c>
    </row>
    <row r="18" spans="1:17" s="655" customFormat="1" ht="16.149999999999999" customHeight="1" x14ac:dyDescent="0.25">
      <c r="A18" s="341" t="s">
        <v>30</v>
      </c>
      <c r="B18" s="46">
        <v>17</v>
      </c>
      <c r="C18" s="47">
        <v>121</v>
      </c>
      <c r="D18" s="47">
        <v>2500</v>
      </c>
      <c r="E18" s="50" t="s">
        <v>27</v>
      </c>
      <c r="F18" s="34">
        <v>3.61</v>
      </c>
      <c r="G18" s="35">
        <v>117</v>
      </c>
      <c r="H18" s="36">
        <v>5</v>
      </c>
      <c r="I18" s="37">
        <f>B18*C18*D18/1000000000*H18</f>
        <v>2.5712500000000003E-2</v>
      </c>
      <c r="J18" s="38">
        <f t="shared" si="6"/>
        <v>1.4124999999999999</v>
      </c>
      <c r="K18" s="130">
        <f>L18/J18</f>
        <v>600.71681415929208</v>
      </c>
      <c r="L18" s="339">
        <f>M18*I18</f>
        <v>848.51250000000005</v>
      </c>
      <c r="M18" s="340">
        <v>33000</v>
      </c>
      <c r="N18" s="130">
        <f>O18/J18</f>
        <v>778.20132743362853</v>
      </c>
      <c r="O18" s="42">
        <f>I18*P18</f>
        <v>1099.2093750000001</v>
      </c>
      <c r="P18" s="141">
        <v>42750</v>
      </c>
      <c r="Q18" s="44">
        <v>113</v>
      </c>
    </row>
    <row r="19" spans="1:17" s="655" customFormat="1" ht="16.149999999999999" customHeight="1" x14ac:dyDescent="0.25">
      <c r="A19" s="341" t="s">
        <v>30</v>
      </c>
      <c r="B19" s="46">
        <v>17</v>
      </c>
      <c r="C19" s="47">
        <v>121</v>
      </c>
      <c r="D19" s="47">
        <v>2700</v>
      </c>
      <c r="E19" s="50" t="s">
        <v>27</v>
      </c>
      <c r="F19" s="34">
        <v>3.61</v>
      </c>
      <c r="G19" s="35">
        <v>117</v>
      </c>
      <c r="H19" s="36">
        <v>5</v>
      </c>
      <c r="I19" s="37">
        <f>B19*C19*D19/1000000000*H19</f>
        <v>2.7769499999999999E-2</v>
      </c>
      <c r="J19" s="38">
        <f t="shared" si="6"/>
        <v>1.5254999999999999</v>
      </c>
      <c r="K19" s="130">
        <f>L19/J19</f>
        <v>600.71681415929208</v>
      </c>
      <c r="L19" s="339">
        <f>M19*I19</f>
        <v>916.39350000000002</v>
      </c>
      <c r="M19" s="340">
        <v>33000</v>
      </c>
      <c r="N19" s="130">
        <f>O19/J19</f>
        <v>778.20132743362842</v>
      </c>
      <c r="O19" s="42">
        <f>I19*P19</f>
        <v>1187.146125</v>
      </c>
      <c r="P19" s="141">
        <v>42750</v>
      </c>
      <c r="Q19" s="44">
        <v>113</v>
      </c>
    </row>
    <row r="20" spans="1:17" ht="16.149999999999999" customHeight="1" x14ac:dyDescent="0.25">
      <c r="A20" s="341" t="s">
        <v>30</v>
      </c>
      <c r="B20" s="46">
        <v>17</v>
      </c>
      <c r="C20" s="47">
        <v>121</v>
      </c>
      <c r="D20" s="47">
        <v>3000</v>
      </c>
      <c r="E20" s="50" t="s">
        <v>27</v>
      </c>
      <c r="F20" s="34">
        <v>3.61</v>
      </c>
      <c r="G20" s="35">
        <v>117</v>
      </c>
      <c r="H20" s="36">
        <v>5</v>
      </c>
      <c r="I20" s="37">
        <f t="shared" si="0"/>
        <v>3.0855E-2</v>
      </c>
      <c r="J20" s="38">
        <f t="shared" si="6"/>
        <v>1.6950000000000001</v>
      </c>
      <c r="K20" s="39">
        <f t="shared" si="4"/>
        <v>600.71681415929208</v>
      </c>
      <c r="L20" s="339">
        <f t="shared" si="5"/>
        <v>1018.215</v>
      </c>
      <c r="M20" s="340">
        <v>33000</v>
      </c>
      <c r="N20" s="39">
        <f t="shared" si="2"/>
        <v>778.20132743362831</v>
      </c>
      <c r="O20" s="42">
        <f t="shared" si="3"/>
        <v>1319.05125</v>
      </c>
      <c r="P20" s="141">
        <v>42750</v>
      </c>
      <c r="Q20" s="44">
        <v>113</v>
      </c>
    </row>
    <row r="21" spans="1:17" ht="16.149999999999999" customHeight="1" x14ac:dyDescent="0.25">
      <c r="A21" s="341" t="s">
        <v>30</v>
      </c>
      <c r="B21" s="46">
        <v>17</v>
      </c>
      <c r="C21" s="47">
        <v>121</v>
      </c>
      <c r="D21" s="47">
        <v>4000</v>
      </c>
      <c r="E21" s="50" t="s">
        <v>27</v>
      </c>
      <c r="F21" s="34">
        <v>4.8129999999999997</v>
      </c>
      <c r="G21" s="35">
        <v>117</v>
      </c>
      <c r="H21" s="36">
        <v>5</v>
      </c>
      <c r="I21" s="37">
        <f t="shared" si="0"/>
        <v>4.1139999999999996E-2</v>
      </c>
      <c r="J21" s="38">
        <f t="shared" si="6"/>
        <v>2.2600000000000002</v>
      </c>
      <c r="K21" s="39">
        <f t="shared" si="4"/>
        <v>600.71681415929197</v>
      </c>
      <c r="L21" s="339">
        <f t="shared" si="5"/>
        <v>1357.62</v>
      </c>
      <c r="M21" s="340">
        <v>33000</v>
      </c>
      <c r="N21" s="39">
        <f t="shared" si="2"/>
        <v>778.20132743362819</v>
      </c>
      <c r="O21" s="42">
        <f t="shared" si="3"/>
        <v>1758.7349999999999</v>
      </c>
      <c r="P21" s="141">
        <v>42750</v>
      </c>
      <c r="Q21" s="44">
        <v>113</v>
      </c>
    </row>
    <row r="22" spans="1:17" s="317" customFormat="1" ht="16.149999999999999" customHeight="1" x14ac:dyDescent="0.25">
      <c r="A22" s="341" t="s">
        <v>30</v>
      </c>
      <c r="B22" s="46">
        <v>17</v>
      </c>
      <c r="C22" s="47">
        <v>121</v>
      </c>
      <c r="D22" s="346">
        <v>5000</v>
      </c>
      <c r="E22" s="50" t="s">
        <v>27</v>
      </c>
      <c r="F22" s="34">
        <v>4.8129999999999997</v>
      </c>
      <c r="G22" s="35">
        <v>117</v>
      </c>
      <c r="H22" s="36">
        <v>5</v>
      </c>
      <c r="I22" s="37">
        <f t="shared" si="0"/>
        <v>5.1425000000000005E-2</v>
      </c>
      <c r="J22" s="38">
        <f t="shared" si="6"/>
        <v>2.8249999999999997</v>
      </c>
      <c r="K22" s="130">
        <f t="shared" si="4"/>
        <v>664.79327433628328</v>
      </c>
      <c r="L22" s="339">
        <f t="shared" si="5"/>
        <v>1878.0410000000002</v>
      </c>
      <c r="M22" s="340">
        <v>36520</v>
      </c>
      <c r="N22" s="130">
        <f t="shared" si="2"/>
        <v>755.44690265486747</v>
      </c>
      <c r="O22" s="42">
        <f t="shared" si="3"/>
        <v>2134.1375000000003</v>
      </c>
      <c r="P22" s="141">
        <v>41500</v>
      </c>
      <c r="Q22" s="44">
        <v>113</v>
      </c>
    </row>
    <row r="23" spans="1:17" ht="16.149999999999999" customHeight="1" thickBot="1" x14ac:dyDescent="0.3">
      <c r="A23" s="350" t="s">
        <v>30</v>
      </c>
      <c r="B23" s="276">
        <v>17</v>
      </c>
      <c r="C23" s="277">
        <v>121</v>
      </c>
      <c r="D23" s="277">
        <v>6000</v>
      </c>
      <c r="E23" s="333" t="s">
        <v>27</v>
      </c>
      <c r="F23" s="280">
        <v>7.22</v>
      </c>
      <c r="G23" s="281">
        <v>117</v>
      </c>
      <c r="H23" s="282">
        <v>5</v>
      </c>
      <c r="I23" s="283">
        <f t="shared" si="0"/>
        <v>6.1710000000000001E-2</v>
      </c>
      <c r="J23" s="284">
        <f t="shared" si="6"/>
        <v>3.39</v>
      </c>
      <c r="K23" s="287">
        <f t="shared" si="4"/>
        <v>754.90079646017693</v>
      </c>
      <c r="L23" s="344">
        <f t="shared" si="5"/>
        <v>2559.1136999999999</v>
      </c>
      <c r="M23" s="345">
        <v>41470</v>
      </c>
      <c r="N23" s="287">
        <f t="shared" si="2"/>
        <v>857.84181415929208</v>
      </c>
      <c r="O23" s="288">
        <f t="shared" si="3"/>
        <v>2908.0837500000002</v>
      </c>
      <c r="P23" s="141">
        <v>47125</v>
      </c>
      <c r="Q23" s="44">
        <v>113</v>
      </c>
    </row>
    <row r="24" spans="1:17" ht="16.149999999999999" customHeight="1" x14ac:dyDescent="0.25">
      <c r="A24" s="319" t="s">
        <v>30</v>
      </c>
      <c r="B24" s="334">
        <v>17</v>
      </c>
      <c r="C24" s="335">
        <v>121</v>
      </c>
      <c r="D24" s="335">
        <v>2000</v>
      </c>
      <c r="E24" s="336" t="s">
        <v>28</v>
      </c>
      <c r="F24" s="320">
        <v>2.4066999999999998</v>
      </c>
      <c r="G24" s="321">
        <v>117</v>
      </c>
      <c r="H24" s="322">
        <v>5</v>
      </c>
      <c r="I24" s="323">
        <f t="shared" ref="I24:I30" si="7">B24*C24*D24/1000000000*H24</f>
        <v>2.0569999999999998E-2</v>
      </c>
      <c r="J24" s="324">
        <f t="shared" si="6"/>
        <v>1.1300000000000001</v>
      </c>
      <c r="K24" s="325">
        <f t="shared" ref="K24:K30" si="8">L24/J24</f>
        <v>344.41097345132738</v>
      </c>
      <c r="L24" s="342">
        <f t="shared" ref="L24:L30" si="9">M24*I24</f>
        <v>389.18439999999998</v>
      </c>
      <c r="M24" s="340">
        <v>18920</v>
      </c>
      <c r="N24" s="325">
        <f t="shared" ref="N24:N30" si="10">O24/J24</f>
        <v>391.37610619469018</v>
      </c>
      <c r="O24" s="326">
        <f t="shared" ref="O24:O30" si="11">I24*P24</f>
        <v>442.25499999999994</v>
      </c>
      <c r="P24" s="141">
        <v>21500</v>
      </c>
      <c r="Q24" s="44">
        <v>113</v>
      </c>
    </row>
    <row r="25" spans="1:17" ht="16.149999999999999" customHeight="1" x14ac:dyDescent="0.25">
      <c r="A25" s="341" t="s">
        <v>30</v>
      </c>
      <c r="B25" s="46">
        <v>17</v>
      </c>
      <c r="C25" s="47">
        <v>121</v>
      </c>
      <c r="D25" s="47">
        <v>2500</v>
      </c>
      <c r="E25" s="336" t="s">
        <v>28</v>
      </c>
      <c r="F25" s="34">
        <v>3.61</v>
      </c>
      <c r="G25" s="35">
        <v>117</v>
      </c>
      <c r="H25" s="36">
        <v>5</v>
      </c>
      <c r="I25" s="37">
        <f t="shared" si="7"/>
        <v>2.5712500000000003E-2</v>
      </c>
      <c r="J25" s="38">
        <f t="shared" si="6"/>
        <v>1.4124999999999999</v>
      </c>
      <c r="K25" s="130">
        <f t="shared" si="8"/>
        <v>344.41097345132749</v>
      </c>
      <c r="L25" s="339">
        <f t="shared" si="9"/>
        <v>486.48050000000006</v>
      </c>
      <c r="M25" s="340">
        <v>18920</v>
      </c>
      <c r="N25" s="130">
        <f t="shared" si="10"/>
        <v>391.37610619469029</v>
      </c>
      <c r="O25" s="42">
        <f t="shared" si="11"/>
        <v>552.81875000000002</v>
      </c>
      <c r="P25" s="141">
        <v>21500</v>
      </c>
      <c r="Q25" s="44">
        <v>113</v>
      </c>
    </row>
    <row r="26" spans="1:17" ht="16.149999999999999" customHeight="1" x14ac:dyDescent="0.25">
      <c r="A26" s="341" t="s">
        <v>30</v>
      </c>
      <c r="B26" s="46">
        <v>17</v>
      </c>
      <c r="C26" s="47">
        <v>121</v>
      </c>
      <c r="D26" s="47">
        <v>2700</v>
      </c>
      <c r="E26" s="336" t="s">
        <v>28</v>
      </c>
      <c r="F26" s="34">
        <v>3.61</v>
      </c>
      <c r="G26" s="35">
        <v>117</v>
      </c>
      <c r="H26" s="36">
        <v>5</v>
      </c>
      <c r="I26" s="37">
        <f t="shared" si="7"/>
        <v>2.7769499999999999E-2</v>
      </c>
      <c r="J26" s="38">
        <f t="shared" si="6"/>
        <v>1.5254999999999999</v>
      </c>
      <c r="K26" s="130">
        <f t="shared" si="8"/>
        <v>354.96902654867256</v>
      </c>
      <c r="L26" s="339">
        <f t="shared" si="9"/>
        <v>541.50524999999993</v>
      </c>
      <c r="M26" s="340">
        <v>19500</v>
      </c>
      <c r="N26" s="130">
        <f t="shared" si="10"/>
        <v>404.11858407079649</v>
      </c>
      <c r="O26" s="42">
        <f t="shared" si="11"/>
        <v>616.48289999999997</v>
      </c>
      <c r="P26" s="141">
        <v>22200</v>
      </c>
      <c r="Q26" s="44">
        <v>113</v>
      </c>
    </row>
    <row r="27" spans="1:17" ht="16.149999999999999" customHeight="1" x14ac:dyDescent="0.25">
      <c r="A27" s="341" t="s">
        <v>30</v>
      </c>
      <c r="B27" s="46">
        <v>17</v>
      </c>
      <c r="C27" s="47">
        <v>121</v>
      </c>
      <c r="D27" s="47">
        <v>3000</v>
      </c>
      <c r="E27" s="336" t="s">
        <v>28</v>
      </c>
      <c r="F27" s="34">
        <v>3.61</v>
      </c>
      <c r="G27" s="35">
        <v>117</v>
      </c>
      <c r="H27" s="36">
        <v>5</v>
      </c>
      <c r="I27" s="37">
        <f t="shared" si="7"/>
        <v>3.0855E-2</v>
      </c>
      <c r="J27" s="38">
        <f t="shared" si="6"/>
        <v>1.6950000000000001</v>
      </c>
      <c r="K27" s="130">
        <f t="shared" si="8"/>
        <v>354.96902654867256</v>
      </c>
      <c r="L27" s="339">
        <f t="shared" si="9"/>
        <v>601.67250000000001</v>
      </c>
      <c r="M27" s="340">
        <v>19500</v>
      </c>
      <c r="N27" s="130">
        <f t="shared" si="10"/>
        <v>404.11858407079643</v>
      </c>
      <c r="O27" s="42">
        <f t="shared" si="11"/>
        <v>684.98099999999999</v>
      </c>
      <c r="P27" s="141">
        <v>22200</v>
      </c>
      <c r="Q27" s="44">
        <v>113</v>
      </c>
    </row>
    <row r="28" spans="1:17" ht="16.149999999999999" customHeight="1" x14ac:dyDescent="0.25">
      <c r="A28" s="341" t="s">
        <v>30</v>
      </c>
      <c r="B28" s="46">
        <v>17</v>
      </c>
      <c r="C28" s="47">
        <v>121</v>
      </c>
      <c r="D28" s="47">
        <v>4000</v>
      </c>
      <c r="E28" s="336" t="s">
        <v>28</v>
      </c>
      <c r="F28" s="34">
        <v>4.8129999999999997</v>
      </c>
      <c r="G28" s="35">
        <v>117</v>
      </c>
      <c r="H28" s="36">
        <v>5</v>
      </c>
      <c r="I28" s="37">
        <f t="shared" si="7"/>
        <v>4.1139999999999996E-2</v>
      </c>
      <c r="J28" s="38">
        <f t="shared" si="6"/>
        <v>2.2600000000000002</v>
      </c>
      <c r="K28" s="130">
        <f t="shared" si="8"/>
        <v>354.9690265486725</v>
      </c>
      <c r="L28" s="339">
        <f t="shared" si="9"/>
        <v>802.2299999999999</v>
      </c>
      <c r="M28" s="340">
        <v>19500</v>
      </c>
      <c r="N28" s="130">
        <f t="shared" si="10"/>
        <v>404.11858407079637</v>
      </c>
      <c r="O28" s="42">
        <f t="shared" si="11"/>
        <v>913.30799999999988</v>
      </c>
      <c r="P28" s="141">
        <v>22200</v>
      </c>
      <c r="Q28" s="44">
        <v>113</v>
      </c>
    </row>
    <row r="29" spans="1:17" ht="16.149999999999999" customHeight="1" x14ac:dyDescent="0.25">
      <c r="A29" s="341" t="s">
        <v>30</v>
      </c>
      <c r="B29" s="46">
        <v>17</v>
      </c>
      <c r="C29" s="47">
        <v>121</v>
      </c>
      <c r="D29" s="346">
        <v>5000</v>
      </c>
      <c r="E29" s="336" t="s">
        <v>28</v>
      </c>
      <c r="F29" s="34">
        <v>4.8129999999999997</v>
      </c>
      <c r="G29" s="35">
        <v>117</v>
      </c>
      <c r="H29" s="36">
        <v>5</v>
      </c>
      <c r="I29" s="37">
        <f t="shared" si="7"/>
        <v>5.1425000000000005E-2</v>
      </c>
      <c r="J29" s="38">
        <f t="shared" si="6"/>
        <v>2.8249999999999997</v>
      </c>
      <c r="K29" s="130">
        <f t="shared" si="8"/>
        <v>354.96902654867267</v>
      </c>
      <c r="L29" s="339">
        <f t="shared" si="9"/>
        <v>1002.7875000000001</v>
      </c>
      <c r="M29" s="340">
        <v>19500</v>
      </c>
      <c r="N29" s="130">
        <f t="shared" si="10"/>
        <v>404.1185840707966</v>
      </c>
      <c r="O29" s="42">
        <f t="shared" si="11"/>
        <v>1141.6350000000002</v>
      </c>
      <c r="P29" s="141">
        <v>22200</v>
      </c>
      <c r="Q29" s="44">
        <v>113</v>
      </c>
    </row>
    <row r="30" spans="1:17" ht="16.149999999999999" customHeight="1" thickBot="1" x14ac:dyDescent="0.3">
      <c r="A30" s="350" t="s">
        <v>30</v>
      </c>
      <c r="B30" s="276">
        <v>17</v>
      </c>
      <c r="C30" s="277">
        <v>121</v>
      </c>
      <c r="D30" s="277">
        <v>6000</v>
      </c>
      <c r="E30" s="668" t="s">
        <v>28</v>
      </c>
      <c r="F30" s="280">
        <v>7.22</v>
      </c>
      <c r="G30" s="281">
        <v>117</v>
      </c>
      <c r="H30" s="282">
        <v>5</v>
      </c>
      <c r="I30" s="283">
        <f t="shared" si="7"/>
        <v>6.1710000000000001E-2</v>
      </c>
      <c r="J30" s="284">
        <f t="shared" si="6"/>
        <v>3.39</v>
      </c>
      <c r="K30" s="287">
        <f t="shared" si="8"/>
        <v>374.9929203539823</v>
      </c>
      <c r="L30" s="344">
        <f t="shared" si="9"/>
        <v>1271.2260000000001</v>
      </c>
      <c r="M30" s="345">
        <v>20600</v>
      </c>
      <c r="N30" s="287">
        <f t="shared" si="10"/>
        <v>425.96283185840713</v>
      </c>
      <c r="O30" s="288">
        <f t="shared" si="11"/>
        <v>1444.0140000000001</v>
      </c>
      <c r="P30" s="331">
        <v>23400</v>
      </c>
      <c r="Q30" s="44">
        <v>113</v>
      </c>
    </row>
    <row r="31" spans="1:17" ht="16.149999999999999" customHeight="1" x14ac:dyDescent="0.25">
      <c r="A31" s="319" t="s">
        <v>30</v>
      </c>
      <c r="B31" s="334">
        <v>17</v>
      </c>
      <c r="C31" s="335">
        <v>146</v>
      </c>
      <c r="D31" s="335">
        <v>2000</v>
      </c>
      <c r="E31" s="336" t="s">
        <v>27</v>
      </c>
      <c r="F31" s="320">
        <v>2.258</v>
      </c>
      <c r="G31" s="321">
        <v>91</v>
      </c>
      <c r="H31" s="322">
        <v>5</v>
      </c>
      <c r="I31" s="323">
        <f t="shared" si="0"/>
        <v>2.4819999999999998E-2</v>
      </c>
      <c r="J31" s="324">
        <f t="shared" si="6"/>
        <v>1.3800000000000001</v>
      </c>
      <c r="K31" s="325">
        <f t="shared" si="4"/>
        <v>597.47855072463767</v>
      </c>
      <c r="L31" s="342">
        <f t="shared" si="5"/>
        <v>824.5204</v>
      </c>
      <c r="M31" s="343">
        <v>33220</v>
      </c>
      <c r="N31" s="325">
        <f t="shared" si="2"/>
        <v>678.95289855072451</v>
      </c>
      <c r="O31" s="326">
        <f t="shared" si="3"/>
        <v>936.95499999999993</v>
      </c>
      <c r="P31" s="327">
        <v>37750</v>
      </c>
      <c r="Q31" s="44">
        <v>138</v>
      </c>
    </row>
    <row r="32" spans="1:17" s="655" customFormat="1" ht="16.149999999999999" customHeight="1" x14ac:dyDescent="0.25">
      <c r="A32" s="341" t="s">
        <v>30</v>
      </c>
      <c r="B32" s="46">
        <v>17</v>
      </c>
      <c r="C32" s="47">
        <v>146</v>
      </c>
      <c r="D32" s="47">
        <v>2500</v>
      </c>
      <c r="E32" s="50" t="s">
        <v>27</v>
      </c>
      <c r="F32" s="34">
        <v>3.387</v>
      </c>
      <c r="G32" s="35">
        <v>91</v>
      </c>
      <c r="H32" s="36">
        <v>5</v>
      </c>
      <c r="I32" s="37">
        <f>B32*C32*D32/1000000000*H32</f>
        <v>3.1024999999999997E-2</v>
      </c>
      <c r="J32" s="38">
        <f t="shared" si="6"/>
        <v>1.7249999999999999</v>
      </c>
      <c r="K32" s="130">
        <f>L32/J32</f>
        <v>597.47855072463767</v>
      </c>
      <c r="L32" s="339">
        <f>M32*I32</f>
        <v>1030.6505</v>
      </c>
      <c r="M32" s="343">
        <v>33220</v>
      </c>
      <c r="N32" s="130">
        <f>O32/J32</f>
        <v>678.95289855072463</v>
      </c>
      <c r="O32" s="42">
        <f>I32*P32</f>
        <v>1171.1937499999999</v>
      </c>
      <c r="P32" s="327">
        <v>37750</v>
      </c>
      <c r="Q32" s="44">
        <v>138</v>
      </c>
    </row>
    <row r="33" spans="1:17" ht="16.149999999999999" customHeight="1" x14ac:dyDescent="0.25">
      <c r="A33" s="341" t="s">
        <v>30</v>
      </c>
      <c r="B33" s="46">
        <v>17</v>
      </c>
      <c r="C33" s="47">
        <v>146</v>
      </c>
      <c r="D33" s="47">
        <v>3000</v>
      </c>
      <c r="E33" s="50" t="s">
        <v>27</v>
      </c>
      <c r="F33" s="34">
        <v>3.387</v>
      </c>
      <c r="G33" s="35">
        <v>91</v>
      </c>
      <c r="H33" s="36">
        <v>5</v>
      </c>
      <c r="I33" s="37">
        <f t="shared" si="0"/>
        <v>3.7229999999999999E-2</v>
      </c>
      <c r="J33" s="38">
        <f t="shared" si="6"/>
        <v>2.0699999999999998</v>
      </c>
      <c r="K33" s="39">
        <f t="shared" si="4"/>
        <v>676.61478260869569</v>
      </c>
      <c r="L33" s="339">
        <f t="shared" si="5"/>
        <v>1400.5925999999999</v>
      </c>
      <c r="M33" s="340">
        <v>37620</v>
      </c>
      <c r="N33" s="39">
        <f t="shared" si="2"/>
        <v>768.88043478260875</v>
      </c>
      <c r="O33" s="42">
        <f t="shared" si="3"/>
        <v>1591.5825</v>
      </c>
      <c r="P33" s="327">
        <v>42750</v>
      </c>
      <c r="Q33" s="44">
        <v>138</v>
      </c>
    </row>
    <row r="34" spans="1:17" ht="16.149999999999999" customHeight="1" x14ac:dyDescent="0.25">
      <c r="A34" s="341" t="s">
        <v>30</v>
      </c>
      <c r="B34" s="46">
        <v>17</v>
      </c>
      <c r="C34" s="47">
        <v>146</v>
      </c>
      <c r="D34" s="47">
        <v>4000</v>
      </c>
      <c r="E34" s="50" t="s">
        <v>27</v>
      </c>
      <c r="F34" s="34">
        <v>6.7750000000000004</v>
      </c>
      <c r="G34" s="35">
        <v>91</v>
      </c>
      <c r="H34" s="36">
        <v>5</v>
      </c>
      <c r="I34" s="37">
        <f t="shared" si="0"/>
        <v>4.9639999999999997E-2</v>
      </c>
      <c r="J34" s="38">
        <f t="shared" si="6"/>
        <v>2.7600000000000002</v>
      </c>
      <c r="K34" s="39">
        <f t="shared" si="4"/>
        <v>676.61478260869558</v>
      </c>
      <c r="L34" s="339">
        <f t="shared" si="5"/>
        <v>1867.4567999999999</v>
      </c>
      <c r="M34" s="340">
        <v>37620</v>
      </c>
      <c r="N34" s="39">
        <f t="shared" si="2"/>
        <v>768.88043478260852</v>
      </c>
      <c r="O34" s="42">
        <f>I34*P34</f>
        <v>2122.1099999999997</v>
      </c>
      <c r="P34" s="327">
        <v>42750</v>
      </c>
      <c r="Q34" s="44">
        <v>138</v>
      </c>
    </row>
    <row r="35" spans="1:17" ht="16.149999999999999" customHeight="1" x14ac:dyDescent="0.25">
      <c r="A35" s="341" t="s">
        <v>30</v>
      </c>
      <c r="B35" s="46">
        <v>17</v>
      </c>
      <c r="C35" s="47">
        <v>146</v>
      </c>
      <c r="D35" s="47">
        <v>5000</v>
      </c>
      <c r="E35" s="50" t="s">
        <v>27</v>
      </c>
      <c r="F35" s="34">
        <v>6.7750000000000004</v>
      </c>
      <c r="G35" s="35">
        <v>91</v>
      </c>
      <c r="H35" s="36">
        <v>5</v>
      </c>
      <c r="I35" s="37">
        <f t="shared" si="0"/>
        <v>6.2049999999999994E-2</v>
      </c>
      <c r="J35" s="38">
        <f t="shared" si="6"/>
        <v>3.4499999999999997</v>
      </c>
      <c r="K35" s="39">
        <f t="shared" si="4"/>
        <v>656.8307246376811</v>
      </c>
      <c r="L35" s="339">
        <f t="shared" si="5"/>
        <v>2266.0659999999998</v>
      </c>
      <c r="M35" s="340">
        <v>36520</v>
      </c>
      <c r="N35" s="39">
        <f t="shared" si="2"/>
        <v>746.39855072463763</v>
      </c>
      <c r="O35" s="42">
        <f t="shared" si="3"/>
        <v>2575.0749999999998</v>
      </c>
      <c r="P35" s="327">
        <v>41500</v>
      </c>
      <c r="Q35" s="44">
        <v>138</v>
      </c>
    </row>
    <row r="36" spans="1:17" ht="16.149999999999999" customHeight="1" thickBot="1" x14ac:dyDescent="0.3">
      <c r="A36" s="350" t="s">
        <v>30</v>
      </c>
      <c r="B36" s="276">
        <v>17</v>
      </c>
      <c r="C36" s="277">
        <v>146</v>
      </c>
      <c r="D36" s="277">
        <v>6000</v>
      </c>
      <c r="E36" s="333" t="s">
        <v>27</v>
      </c>
      <c r="F36" s="280">
        <v>6.7750000000000004</v>
      </c>
      <c r="G36" s="281">
        <v>91</v>
      </c>
      <c r="H36" s="282">
        <v>5</v>
      </c>
      <c r="I36" s="283">
        <f t="shared" si="0"/>
        <v>7.4459999999999998E-2</v>
      </c>
      <c r="J36" s="284">
        <f t="shared" si="6"/>
        <v>4.1399999999999997</v>
      </c>
      <c r="K36" s="287">
        <f t="shared" si="4"/>
        <v>745.85898550724642</v>
      </c>
      <c r="L36" s="344">
        <f t="shared" si="5"/>
        <v>3087.8561999999997</v>
      </c>
      <c r="M36" s="345">
        <v>41470</v>
      </c>
      <c r="N36" s="287">
        <f t="shared" si="2"/>
        <v>847.56702898550725</v>
      </c>
      <c r="O36" s="288">
        <f t="shared" ref="O36:O42" si="12">I36*P36</f>
        <v>3508.9274999999998</v>
      </c>
      <c r="P36" s="347">
        <v>47125</v>
      </c>
      <c r="Q36" s="44">
        <v>138</v>
      </c>
    </row>
    <row r="37" spans="1:17" ht="16.149999999999999" customHeight="1" x14ac:dyDescent="0.25">
      <c r="A37" s="319" t="s">
        <v>30</v>
      </c>
      <c r="B37" s="334">
        <v>17</v>
      </c>
      <c r="C37" s="335">
        <v>146</v>
      </c>
      <c r="D37" s="335">
        <v>2000</v>
      </c>
      <c r="E37" s="336" t="s">
        <v>28</v>
      </c>
      <c r="F37" s="320">
        <v>2.258</v>
      </c>
      <c r="G37" s="321">
        <v>91</v>
      </c>
      <c r="H37" s="322">
        <v>5</v>
      </c>
      <c r="I37" s="323">
        <f t="shared" ref="I37:I42" si="13">B37*C37*D37/1000000000*H37</f>
        <v>2.4819999999999998E-2</v>
      </c>
      <c r="J37" s="324">
        <f t="shared" si="6"/>
        <v>1.3800000000000001</v>
      </c>
      <c r="K37" s="325">
        <f t="shared" ref="K37:K42" si="14">L37/J37</f>
        <v>340.28579710144919</v>
      </c>
      <c r="L37" s="342">
        <f t="shared" ref="L37:L42" si="15">M37*I37</f>
        <v>469.59439999999995</v>
      </c>
      <c r="M37" s="343">
        <v>18920</v>
      </c>
      <c r="N37" s="325">
        <f t="shared" ref="N37:N42" si="16">O37/J37</f>
        <v>386.68840579710144</v>
      </c>
      <c r="O37" s="326">
        <f t="shared" si="12"/>
        <v>533.63</v>
      </c>
      <c r="P37" s="327">
        <v>21500</v>
      </c>
      <c r="Q37" s="44">
        <v>138</v>
      </c>
    </row>
    <row r="38" spans="1:17" ht="16.149999999999999" customHeight="1" x14ac:dyDescent="0.25">
      <c r="A38" s="341" t="s">
        <v>30</v>
      </c>
      <c r="B38" s="46">
        <v>17</v>
      </c>
      <c r="C38" s="47">
        <v>146</v>
      </c>
      <c r="D38" s="47">
        <v>2500</v>
      </c>
      <c r="E38" s="336" t="s">
        <v>28</v>
      </c>
      <c r="F38" s="34">
        <v>3.387</v>
      </c>
      <c r="G38" s="35">
        <v>91</v>
      </c>
      <c r="H38" s="36">
        <v>5</v>
      </c>
      <c r="I38" s="37">
        <f t="shared" si="13"/>
        <v>3.1024999999999997E-2</v>
      </c>
      <c r="J38" s="38">
        <f t="shared" si="6"/>
        <v>1.7249999999999999</v>
      </c>
      <c r="K38" s="130">
        <f t="shared" si="14"/>
        <v>340.28579710144925</v>
      </c>
      <c r="L38" s="339">
        <f t="shared" si="15"/>
        <v>586.99299999999994</v>
      </c>
      <c r="M38" s="343">
        <v>18920</v>
      </c>
      <c r="N38" s="130">
        <f t="shared" si="16"/>
        <v>386.68840579710144</v>
      </c>
      <c r="O38" s="42">
        <f t="shared" si="12"/>
        <v>667.03749999999991</v>
      </c>
      <c r="P38" s="327">
        <v>21500</v>
      </c>
      <c r="Q38" s="44">
        <v>138</v>
      </c>
    </row>
    <row r="39" spans="1:17" ht="16.149999999999999" customHeight="1" x14ac:dyDescent="0.25">
      <c r="A39" s="341" t="s">
        <v>30</v>
      </c>
      <c r="B39" s="46">
        <v>17</v>
      </c>
      <c r="C39" s="47">
        <v>146</v>
      </c>
      <c r="D39" s="47">
        <v>3000</v>
      </c>
      <c r="E39" s="336" t="s">
        <v>28</v>
      </c>
      <c r="F39" s="34">
        <v>3.387</v>
      </c>
      <c r="G39" s="35">
        <v>91</v>
      </c>
      <c r="H39" s="36">
        <v>5</v>
      </c>
      <c r="I39" s="37">
        <f t="shared" si="13"/>
        <v>3.7229999999999999E-2</v>
      </c>
      <c r="J39" s="38">
        <f t="shared" si="6"/>
        <v>2.0699999999999998</v>
      </c>
      <c r="K39" s="130">
        <f t="shared" si="14"/>
        <v>379.85391304347826</v>
      </c>
      <c r="L39" s="339">
        <f t="shared" si="15"/>
        <v>786.29759999999999</v>
      </c>
      <c r="M39" s="340">
        <v>21120</v>
      </c>
      <c r="N39" s="130">
        <f t="shared" si="16"/>
        <v>431.6521739130435</v>
      </c>
      <c r="O39" s="42">
        <f t="shared" si="12"/>
        <v>893.52</v>
      </c>
      <c r="P39" s="141">
        <v>24000</v>
      </c>
      <c r="Q39" s="44">
        <v>138</v>
      </c>
    </row>
    <row r="40" spans="1:17" ht="15.75" customHeight="1" x14ac:dyDescent="0.25">
      <c r="A40" s="341" t="s">
        <v>30</v>
      </c>
      <c r="B40" s="46">
        <v>17</v>
      </c>
      <c r="C40" s="47">
        <v>146</v>
      </c>
      <c r="D40" s="47">
        <v>4000</v>
      </c>
      <c r="E40" s="336" t="s">
        <v>28</v>
      </c>
      <c r="F40" s="34">
        <v>6.7750000000000004</v>
      </c>
      <c r="G40" s="35">
        <v>91</v>
      </c>
      <c r="H40" s="36">
        <v>5</v>
      </c>
      <c r="I40" s="37">
        <f t="shared" si="13"/>
        <v>4.9639999999999997E-2</v>
      </c>
      <c r="J40" s="38">
        <f t="shared" si="6"/>
        <v>2.7600000000000002</v>
      </c>
      <c r="K40" s="130">
        <f t="shared" si="14"/>
        <v>379.8539130434782</v>
      </c>
      <c r="L40" s="339">
        <f t="shared" si="15"/>
        <v>1048.3968</v>
      </c>
      <c r="M40" s="340">
        <v>21120</v>
      </c>
      <c r="N40" s="130">
        <f t="shared" si="16"/>
        <v>431.65217391304338</v>
      </c>
      <c r="O40" s="42">
        <f t="shared" si="12"/>
        <v>1191.3599999999999</v>
      </c>
      <c r="P40" s="141">
        <v>24000</v>
      </c>
      <c r="Q40" s="44">
        <v>138</v>
      </c>
    </row>
    <row r="41" spans="1:17" ht="15.75" customHeight="1" x14ac:dyDescent="0.25">
      <c r="A41" s="341" t="s">
        <v>30</v>
      </c>
      <c r="B41" s="46">
        <v>17</v>
      </c>
      <c r="C41" s="47">
        <v>146</v>
      </c>
      <c r="D41" s="47">
        <v>5000</v>
      </c>
      <c r="E41" s="336" t="s">
        <v>28</v>
      </c>
      <c r="F41" s="34">
        <v>6.7750000000000004</v>
      </c>
      <c r="G41" s="35">
        <v>91</v>
      </c>
      <c r="H41" s="36">
        <v>5</v>
      </c>
      <c r="I41" s="37">
        <f t="shared" si="13"/>
        <v>6.2049999999999994E-2</v>
      </c>
      <c r="J41" s="38">
        <f t="shared" si="6"/>
        <v>3.4499999999999997</v>
      </c>
      <c r="K41" s="130">
        <f t="shared" si="14"/>
        <v>379.85391304347826</v>
      </c>
      <c r="L41" s="339">
        <f t="shared" si="15"/>
        <v>1310.4959999999999</v>
      </c>
      <c r="M41" s="340">
        <v>21120</v>
      </c>
      <c r="N41" s="130">
        <f t="shared" si="16"/>
        <v>431.65217391304344</v>
      </c>
      <c r="O41" s="42">
        <f t="shared" si="12"/>
        <v>1489.1999999999998</v>
      </c>
      <c r="P41" s="141">
        <v>24000</v>
      </c>
      <c r="Q41" s="44">
        <v>138</v>
      </c>
    </row>
    <row r="42" spans="1:17" ht="15.75" customHeight="1" thickBot="1" x14ac:dyDescent="0.3">
      <c r="A42" s="350" t="s">
        <v>30</v>
      </c>
      <c r="B42" s="276">
        <v>17</v>
      </c>
      <c r="C42" s="277">
        <v>146</v>
      </c>
      <c r="D42" s="277">
        <v>6000</v>
      </c>
      <c r="E42" s="668" t="s">
        <v>28</v>
      </c>
      <c r="F42" s="280">
        <v>6.7750000000000004</v>
      </c>
      <c r="G42" s="281">
        <v>91</v>
      </c>
      <c r="H42" s="282">
        <v>5</v>
      </c>
      <c r="I42" s="283">
        <f t="shared" si="13"/>
        <v>7.4459999999999998E-2</v>
      </c>
      <c r="J42" s="284">
        <f t="shared" si="6"/>
        <v>4.1399999999999997</v>
      </c>
      <c r="K42" s="287">
        <f t="shared" si="14"/>
        <v>399.63797101449279</v>
      </c>
      <c r="L42" s="728">
        <f t="shared" si="15"/>
        <v>1654.5011999999999</v>
      </c>
      <c r="M42" s="345">
        <v>22220</v>
      </c>
      <c r="N42" s="287">
        <f t="shared" si="16"/>
        <v>454.13405797101456</v>
      </c>
      <c r="O42" s="288">
        <f t="shared" si="12"/>
        <v>1880.115</v>
      </c>
      <c r="P42" s="331">
        <v>25250</v>
      </c>
      <c r="Q42" s="44">
        <v>138</v>
      </c>
    </row>
    <row r="43" spans="1:17" ht="13.9" customHeight="1" thickBot="1" x14ac:dyDescent="0.3">
      <c r="A43" s="907"/>
      <c r="B43" s="888"/>
      <c r="C43" s="888"/>
      <c r="D43" s="888"/>
      <c r="E43" s="888"/>
      <c r="F43" s="888"/>
      <c r="G43" s="888"/>
      <c r="H43" s="888"/>
      <c r="I43" s="888"/>
      <c r="J43" s="888"/>
      <c r="K43" s="888"/>
      <c r="L43" s="888"/>
      <c r="M43" s="888"/>
      <c r="N43" s="888"/>
      <c r="O43" s="888"/>
      <c r="P43" s="888"/>
      <c r="Q43" s="1"/>
    </row>
    <row r="44" spans="1:17" ht="31.15" customHeight="1" x14ac:dyDescent="0.25">
      <c r="A44" s="949" t="s">
        <v>1</v>
      </c>
      <c r="B44" s="55" t="s">
        <v>2</v>
      </c>
      <c r="C44" s="56" t="s">
        <v>3</v>
      </c>
      <c r="D44" s="56" t="s">
        <v>4</v>
      </c>
      <c r="E44" s="928" t="s">
        <v>5</v>
      </c>
      <c r="F44" s="946" t="s">
        <v>31</v>
      </c>
      <c r="G44" s="948"/>
      <c r="H44" s="946" t="s">
        <v>32</v>
      </c>
      <c r="I44" s="947"/>
      <c r="J44" s="948"/>
      <c r="K44" s="348" t="s">
        <v>20</v>
      </c>
      <c r="L44" s="918" t="s">
        <v>33</v>
      </c>
      <c r="M44" s="945"/>
      <c r="N44" s="351" t="s">
        <v>20</v>
      </c>
      <c r="O44" s="944" t="s">
        <v>34</v>
      </c>
      <c r="P44" s="944"/>
      <c r="Q44" s="188" t="s">
        <v>21</v>
      </c>
    </row>
    <row r="45" spans="1:17" ht="15.75" customHeight="1" thickBot="1" x14ac:dyDescent="0.3">
      <c r="A45" s="950"/>
      <c r="B45" s="57" t="s">
        <v>8</v>
      </c>
      <c r="C45" s="58" t="s">
        <v>8</v>
      </c>
      <c r="D45" s="58" t="s">
        <v>8</v>
      </c>
      <c r="E45" s="929"/>
      <c r="F45" s="59" t="s">
        <v>22</v>
      </c>
      <c r="G45" s="60" t="s">
        <v>23</v>
      </c>
      <c r="H45" s="61" t="s">
        <v>9</v>
      </c>
      <c r="I45" s="62" t="s">
        <v>10</v>
      </c>
      <c r="J45" s="63" t="s">
        <v>24</v>
      </c>
      <c r="K45" s="64"/>
      <c r="L45" s="65" t="s">
        <v>25</v>
      </c>
      <c r="M45" s="66" t="s">
        <v>13</v>
      </c>
      <c r="N45" s="67"/>
      <c r="O45" s="352" t="s">
        <v>25</v>
      </c>
      <c r="P45" s="353" t="s">
        <v>13</v>
      </c>
      <c r="Q45" s="187"/>
    </row>
    <row r="46" spans="1:17" ht="15.75" customHeight="1" x14ac:dyDescent="0.25">
      <c r="A46" s="68" t="s">
        <v>35</v>
      </c>
      <c r="B46" s="69">
        <v>12.5</v>
      </c>
      <c r="C46" s="70">
        <v>110</v>
      </c>
      <c r="D46" s="70">
        <v>2000</v>
      </c>
      <c r="E46" s="71" t="s">
        <v>27</v>
      </c>
      <c r="F46" s="72">
        <v>1.98</v>
      </c>
      <c r="G46" s="73">
        <v>72</v>
      </c>
      <c r="H46" s="74">
        <v>10</v>
      </c>
      <c r="I46" s="75">
        <f t="shared" ref="I46:I85" si="17">B46*C46*D46/1000000000*H46</f>
        <v>2.7499999999999997E-2</v>
      </c>
      <c r="J46" s="76">
        <f t="shared" ref="J46:J61" si="18">D46*Q46/1000000*H46</f>
        <v>2.04</v>
      </c>
      <c r="K46" s="77">
        <f t="shared" ref="K46:K85" si="19">L46/J46</f>
        <v>470.46568627450972</v>
      </c>
      <c r="L46" s="78">
        <f t="shared" ref="L46:L85" si="20">M46*I46</f>
        <v>959.74999999999989</v>
      </c>
      <c r="M46" s="79">
        <v>34900</v>
      </c>
      <c r="N46" s="77">
        <f t="shared" ref="N46:N85" si="21">O46/J46</f>
        <v>533.82352941176464</v>
      </c>
      <c r="O46" s="80">
        <f t="shared" ref="O46:O85" si="22">I46*P46</f>
        <v>1088.9999999999998</v>
      </c>
      <c r="P46" s="142">
        <v>39600</v>
      </c>
      <c r="Q46" s="22">
        <v>102</v>
      </c>
    </row>
    <row r="47" spans="1:17" ht="15.75" customHeight="1" x14ac:dyDescent="0.25">
      <c r="A47" s="81" t="s">
        <v>35</v>
      </c>
      <c r="B47" s="46">
        <v>12.5</v>
      </c>
      <c r="C47" s="47">
        <v>110</v>
      </c>
      <c r="D47" s="47">
        <v>2500</v>
      </c>
      <c r="E47" s="50" t="s">
        <v>27</v>
      </c>
      <c r="F47" s="34">
        <v>2.4750000000000001</v>
      </c>
      <c r="G47" s="35">
        <v>72</v>
      </c>
      <c r="H47" s="36">
        <v>10</v>
      </c>
      <c r="I47" s="37">
        <f t="shared" si="17"/>
        <v>3.4375000000000003E-2</v>
      </c>
      <c r="J47" s="38">
        <f t="shared" si="18"/>
        <v>2.5499999999999998</v>
      </c>
      <c r="K47" s="130">
        <f t="shared" si="19"/>
        <v>470.46568627450984</v>
      </c>
      <c r="L47" s="40">
        <f t="shared" si="20"/>
        <v>1199.6875</v>
      </c>
      <c r="M47" s="79">
        <v>34900</v>
      </c>
      <c r="N47" s="77">
        <f t="shared" si="21"/>
        <v>533.82352941176475</v>
      </c>
      <c r="O47" s="42">
        <f t="shared" si="22"/>
        <v>1361.25</v>
      </c>
      <c r="P47" s="142">
        <v>39600</v>
      </c>
      <c r="Q47" s="22">
        <v>102</v>
      </c>
    </row>
    <row r="48" spans="1:17" ht="15.75" customHeight="1" x14ac:dyDescent="0.25">
      <c r="A48" s="81" t="s">
        <v>35</v>
      </c>
      <c r="B48" s="46">
        <v>12.5</v>
      </c>
      <c r="C48" s="47">
        <v>110</v>
      </c>
      <c r="D48" s="47">
        <v>2700</v>
      </c>
      <c r="E48" s="50" t="s">
        <v>27</v>
      </c>
      <c r="F48" s="34">
        <v>2.673</v>
      </c>
      <c r="G48" s="35">
        <v>72</v>
      </c>
      <c r="H48" s="36">
        <v>10</v>
      </c>
      <c r="I48" s="37">
        <f t="shared" si="17"/>
        <v>3.7124999999999998E-2</v>
      </c>
      <c r="J48" s="38">
        <f t="shared" si="18"/>
        <v>2.7539999999999996</v>
      </c>
      <c r="K48" s="130">
        <f t="shared" si="19"/>
        <v>470.46568627450984</v>
      </c>
      <c r="L48" s="40">
        <f t="shared" si="20"/>
        <v>1295.6624999999999</v>
      </c>
      <c r="M48" s="79">
        <v>34900</v>
      </c>
      <c r="N48" s="77">
        <f t="shared" si="21"/>
        <v>533.82352941176475</v>
      </c>
      <c r="O48" s="42">
        <f t="shared" si="22"/>
        <v>1470.1499999999999</v>
      </c>
      <c r="P48" s="142">
        <v>39600</v>
      </c>
      <c r="Q48" s="22">
        <v>102</v>
      </c>
    </row>
    <row r="49" spans="1:17" s="317" customFormat="1" ht="15.75" customHeight="1" thickBot="1" x14ac:dyDescent="0.3">
      <c r="A49" s="358" t="s">
        <v>35</v>
      </c>
      <c r="B49" s="276">
        <v>12.5</v>
      </c>
      <c r="C49" s="277">
        <v>110</v>
      </c>
      <c r="D49" s="277">
        <v>3000</v>
      </c>
      <c r="E49" s="333" t="s">
        <v>27</v>
      </c>
      <c r="F49" s="280">
        <v>2.97</v>
      </c>
      <c r="G49" s="281">
        <v>72</v>
      </c>
      <c r="H49" s="282">
        <v>10</v>
      </c>
      <c r="I49" s="283">
        <f t="shared" si="17"/>
        <v>4.1250000000000002E-2</v>
      </c>
      <c r="J49" s="284">
        <f t="shared" si="18"/>
        <v>3.06</v>
      </c>
      <c r="K49" s="287">
        <f t="shared" si="19"/>
        <v>470.46568627450978</v>
      </c>
      <c r="L49" s="467">
        <f t="shared" si="20"/>
        <v>1439.625</v>
      </c>
      <c r="M49" s="292">
        <v>34900</v>
      </c>
      <c r="N49" s="359">
        <f t="shared" si="21"/>
        <v>533.82352941176475</v>
      </c>
      <c r="O49" s="288">
        <f t="shared" si="22"/>
        <v>1633.5</v>
      </c>
      <c r="P49" s="360">
        <v>39600</v>
      </c>
      <c r="Q49" s="22">
        <v>102</v>
      </c>
    </row>
    <row r="50" spans="1:17" ht="15.75" customHeight="1" x14ac:dyDescent="0.25">
      <c r="A50" s="354" t="s">
        <v>35</v>
      </c>
      <c r="B50" s="355">
        <v>12.5</v>
      </c>
      <c r="C50" s="356">
        <v>110</v>
      </c>
      <c r="D50" s="356">
        <v>2000</v>
      </c>
      <c r="E50" s="357" t="s">
        <v>29</v>
      </c>
      <c r="F50" s="267">
        <v>1.98</v>
      </c>
      <c r="G50" s="268">
        <v>72</v>
      </c>
      <c r="H50" s="269">
        <v>10</v>
      </c>
      <c r="I50" s="270">
        <f t="shared" si="17"/>
        <v>2.7499999999999997E-2</v>
      </c>
      <c r="J50" s="271">
        <f t="shared" si="18"/>
        <v>2.04</v>
      </c>
      <c r="K50" s="134">
        <f t="shared" si="19"/>
        <v>285.78431372549011</v>
      </c>
      <c r="L50" s="332">
        <f t="shared" si="20"/>
        <v>582.99999999999989</v>
      </c>
      <c r="M50" s="79">
        <v>21200</v>
      </c>
      <c r="N50" s="134">
        <f t="shared" si="21"/>
        <v>323.5294117647058</v>
      </c>
      <c r="O50" s="273">
        <f t="shared" si="22"/>
        <v>659.99999999999989</v>
      </c>
      <c r="P50" s="142">
        <v>24000</v>
      </c>
      <c r="Q50" s="22">
        <v>102</v>
      </c>
    </row>
    <row r="51" spans="1:17" ht="15.75" customHeight="1" x14ac:dyDescent="0.25">
      <c r="A51" s="81" t="s">
        <v>35</v>
      </c>
      <c r="B51" s="46">
        <v>12.5</v>
      </c>
      <c r="C51" s="47">
        <v>110</v>
      </c>
      <c r="D51" s="47">
        <v>2500</v>
      </c>
      <c r="E51" s="50" t="s">
        <v>29</v>
      </c>
      <c r="F51" s="34">
        <v>2.4750000000000001</v>
      </c>
      <c r="G51" s="35">
        <v>72</v>
      </c>
      <c r="H51" s="36">
        <v>10</v>
      </c>
      <c r="I51" s="37">
        <f t="shared" si="17"/>
        <v>3.4375000000000003E-2</v>
      </c>
      <c r="J51" s="38">
        <f t="shared" si="18"/>
        <v>2.5499999999999998</v>
      </c>
      <c r="K51" s="130">
        <f t="shared" si="19"/>
        <v>285.78431372549028</v>
      </c>
      <c r="L51" s="40">
        <f t="shared" si="20"/>
        <v>728.75000000000011</v>
      </c>
      <c r="M51" s="79">
        <v>21200</v>
      </c>
      <c r="N51" s="77">
        <f t="shared" si="21"/>
        <v>323.52941176470597</v>
      </c>
      <c r="O51" s="42">
        <f t="shared" si="22"/>
        <v>825.00000000000011</v>
      </c>
      <c r="P51" s="142">
        <v>24000</v>
      </c>
      <c r="Q51" s="22">
        <v>102</v>
      </c>
    </row>
    <row r="52" spans="1:17" ht="15.75" customHeight="1" x14ac:dyDescent="0.25">
      <c r="A52" s="81" t="s">
        <v>35</v>
      </c>
      <c r="B52" s="46">
        <v>12.5</v>
      </c>
      <c r="C52" s="47">
        <v>110</v>
      </c>
      <c r="D52" s="47">
        <v>2700</v>
      </c>
      <c r="E52" s="50" t="s">
        <v>29</v>
      </c>
      <c r="F52" s="34">
        <v>2.673</v>
      </c>
      <c r="G52" s="35">
        <v>72</v>
      </c>
      <c r="H52" s="36">
        <v>10</v>
      </c>
      <c r="I52" s="37">
        <f t="shared" si="17"/>
        <v>3.7124999999999998E-2</v>
      </c>
      <c r="J52" s="38">
        <f t="shared" si="18"/>
        <v>2.7539999999999996</v>
      </c>
      <c r="K52" s="130">
        <f t="shared" si="19"/>
        <v>285.78431372549022</v>
      </c>
      <c r="L52" s="40">
        <f t="shared" si="20"/>
        <v>787.05</v>
      </c>
      <c r="M52" s="79">
        <v>21200</v>
      </c>
      <c r="N52" s="77">
        <f t="shared" si="21"/>
        <v>323.52941176470591</v>
      </c>
      <c r="O52" s="42">
        <f t="shared" si="22"/>
        <v>891</v>
      </c>
      <c r="P52" s="142">
        <v>24000</v>
      </c>
      <c r="Q52" s="22">
        <v>102</v>
      </c>
    </row>
    <row r="53" spans="1:17" ht="15.75" customHeight="1" thickBot="1" x14ac:dyDescent="0.3">
      <c r="A53" s="358" t="s">
        <v>35</v>
      </c>
      <c r="B53" s="276">
        <v>12.5</v>
      </c>
      <c r="C53" s="277">
        <v>110</v>
      </c>
      <c r="D53" s="277">
        <v>3000</v>
      </c>
      <c r="E53" s="333" t="s">
        <v>29</v>
      </c>
      <c r="F53" s="280">
        <v>2.97</v>
      </c>
      <c r="G53" s="281">
        <v>72</v>
      </c>
      <c r="H53" s="282">
        <v>10</v>
      </c>
      <c r="I53" s="283">
        <f t="shared" si="17"/>
        <v>4.1250000000000002E-2</v>
      </c>
      <c r="J53" s="284">
        <f t="shared" si="18"/>
        <v>3.06</v>
      </c>
      <c r="K53" s="287">
        <f t="shared" si="19"/>
        <v>285.78431372549016</v>
      </c>
      <c r="L53" s="467">
        <f t="shared" si="20"/>
        <v>874.5</v>
      </c>
      <c r="M53" s="292">
        <v>21200</v>
      </c>
      <c r="N53" s="359">
        <f t="shared" si="21"/>
        <v>323.52941176470586</v>
      </c>
      <c r="O53" s="288">
        <f t="shared" si="22"/>
        <v>990</v>
      </c>
      <c r="P53" s="360">
        <v>24000</v>
      </c>
      <c r="Q53" s="22">
        <v>102</v>
      </c>
    </row>
    <row r="54" spans="1:17" ht="15.75" customHeight="1" x14ac:dyDescent="0.25">
      <c r="A54" s="363" t="s">
        <v>35</v>
      </c>
      <c r="B54" s="265">
        <v>12.5</v>
      </c>
      <c r="C54" s="266">
        <v>121</v>
      </c>
      <c r="D54" s="266">
        <v>2000</v>
      </c>
      <c r="E54" s="109" t="s">
        <v>27</v>
      </c>
      <c r="F54" s="267">
        <v>2.1779999999999999</v>
      </c>
      <c r="G54" s="268">
        <v>72</v>
      </c>
      <c r="H54" s="269">
        <v>10</v>
      </c>
      <c r="I54" s="270">
        <f t="shared" si="17"/>
        <v>3.0249999999999999E-2</v>
      </c>
      <c r="J54" s="271">
        <f t="shared" si="18"/>
        <v>2.2600000000000002</v>
      </c>
      <c r="K54" s="134">
        <f t="shared" si="19"/>
        <v>540.3506637168141</v>
      </c>
      <c r="L54" s="332">
        <f t="shared" si="20"/>
        <v>1221.1924999999999</v>
      </c>
      <c r="M54" s="79">
        <v>40370</v>
      </c>
      <c r="N54" s="134">
        <f t="shared" si="21"/>
        <v>614.03484513274327</v>
      </c>
      <c r="O54" s="273">
        <f t="shared" si="22"/>
        <v>1387.71875</v>
      </c>
      <c r="P54" s="142">
        <v>45875</v>
      </c>
      <c r="Q54" s="22">
        <v>113</v>
      </c>
    </row>
    <row r="55" spans="1:17" ht="15.75" customHeight="1" x14ac:dyDescent="0.25">
      <c r="A55" s="81" t="s">
        <v>35</v>
      </c>
      <c r="B55" s="46">
        <v>12.5</v>
      </c>
      <c r="C55" s="47">
        <v>121</v>
      </c>
      <c r="D55" s="47">
        <v>2500</v>
      </c>
      <c r="E55" s="50" t="s">
        <v>27</v>
      </c>
      <c r="F55" s="34">
        <f>I55*G55</f>
        <v>2.7225000000000001</v>
      </c>
      <c r="G55" s="35">
        <v>72</v>
      </c>
      <c r="H55" s="36">
        <v>10</v>
      </c>
      <c r="I55" s="37">
        <f t="shared" si="17"/>
        <v>3.7812499999999999E-2</v>
      </c>
      <c r="J55" s="38">
        <f t="shared" si="18"/>
        <v>2.8249999999999997</v>
      </c>
      <c r="K55" s="130">
        <f t="shared" si="19"/>
        <v>540.35066371681421</v>
      </c>
      <c r="L55" s="40">
        <f t="shared" si="20"/>
        <v>1526.4906249999999</v>
      </c>
      <c r="M55" s="79">
        <v>40370</v>
      </c>
      <c r="N55" s="77">
        <f t="shared" si="21"/>
        <v>614.03484513274338</v>
      </c>
      <c r="O55" s="42">
        <f t="shared" si="22"/>
        <v>1734.6484375</v>
      </c>
      <c r="P55" s="142">
        <v>45875</v>
      </c>
      <c r="Q55" s="22">
        <v>113</v>
      </c>
    </row>
    <row r="56" spans="1:17" ht="15.75" customHeight="1" x14ac:dyDescent="0.25">
      <c r="A56" s="81" t="s">
        <v>35</v>
      </c>
      <c r="B56" s="46">
        <v>12.5</v>
      </c>
      <c r="C56" s="47">
        <v>121</v>
      </c>
      <c r="D56" s="47">
        <v>2700</v>
      </c>
      <c r="E56" s="50" t="s">
        <v>27</v>
      </c>
      <c r="F56" s="34">
        <v>2.94</v>
      </c>
      <c r="G56" s="35">
        <v>72</v>
      </c>
      <c r="H56" s="36">
        <v>10</v>
      </c>
      <c r="I56" s="37">
        <f t="shared" si="17"/>
        <v>4.0837499999999999E-2</v>
      </c>
      <c r="J56" s="38">
        <f t="shared" si="18"/>
        <v>3.0509999999999997</v>
      </c>
      <c r="K56" s="130">
        <f t="shared" si="19"/>
        <v>540.35066371681421</v>
      </c>
      <c r="L56" s="40">
        <f t="shared" si="20"/>
        <v>1648.6098749999999</v>
      </c>
      <c r="M56" s="79">
        <v>40370</v>
      </c>
      <c r="N56" s="77">
        <f t="shared" si="21"/>
        <v>614.03484513274338</v>
      </c>
      <c r="O56" s="42">
        <f t="shared" si="22"/>
        <v>1873.4203124999999</v>
      </c>
      <c r="P56" s="142">
        <v>45875</v>
      </c>
      <c r="Q56" s="22">
        <v>113</v>
      </c>
    </row>
    <row r="57" spans="1:17" ht="15.75" customHeight="1" thickBot="1" x14ac:dyDescent="0.3">
      <c r="A57" s="358" t="s">
        <v>35</v>
      </c>
      <c r="B57" s="276">
        <v>12.5</v>
      </c>
      <c r="C57" s="277">
        <v>121</v>
      </c>
      <c r="D57" s="277">
        <v>3000</v>
      </c>
      <c r="E57" s="333" t="s">
        <v>27</v>
      </c>
      <c r="F57" s="280">
        <v>3.2669999999999999</v>
      </c>
      <c r="G57" s="281">
        <v>72</v>
      </c>
      <c r="H57" s="282">
        <v>10</v>
      </c>
      <c r="I57" s="283">
        <f t="shared" si="17"/>
        <v>4.5374999999999999E-2</v>
      </c>
      <c r="J57" s="284">
        <f t="shared" si="18"/>
        <v>3.39</v>
      </c>
      <c r="K57" s="287">
        <f t="shared" si="19"/>
        <v>525.62721238938047</v>
      </c>
      <c r="L57" s="329">
        <f t="shared" si="20"/>
        <v>1781.87625</v>
      </c>
      <c r="M57" s="79">
        <v>39270</v>
      </c>
      <c r="N57" s="359">
        <f t="shared" si="21"/>
        <v>597.30365044247787</v>
      </c>
      <c r="O57" s="288">
        <f t="shared" si="22"/>
        <v>2024.859375</v>
      </c>
      <c r="P57" s="360">
        <v>44625</v>
      </c>
      <c r="Q57" s="22">
        <v>113</v>
      </c>
    </row>
    <row r="58" spans="1:17" s="317" customFormat="1" ht="15.75" customHeight="1" x14ac:dyDescent="0.25">
      <c r="A58" s="354" t="s">
        <v>35</v>
      </c>
      <c r="B58" s="355">
        <v>12.5</v>
      </c>
      <c r="C58" s="356">
        <v>121</v>
      </c>
      <c r="D58" s="356">
        <v>2000</v>
      </c>
      <c r="E58" s="357" t="s">
        <v>28</v>
      </c>
      <c r="F58" s="267">
        <v>2.1779999999999999</v>
      </c>
      <c r="G58" s="268">
        <v>72</v>
      </c>
      <c r="H58" s="269">
        <v>10</v>
      </c>
      <c r="I58" s="270">
        <f t="shared" si="17"/>
        <v>3.0249999999999999E-2</v>
      </c>
      <c r="J58" s="271">
        <f t="shared" si="18"/>
        <v>2.2600000000000002</v>
      </c>
      <c r="K58" s="134">
        <f t="shared" si="19"/>
        <v>304.77544247787608</v>
      </c>
      <c r="L58" s="332">
        <f t="shared" si="20"/>
        <v>688.79250000000002</v>
      </c>
      <c r="M58" s="79">
        <v>22770</v>
      </c>
      <c r="N58" s="134">
        <f t="shared" si="21"/>
        <v>346.33573008849555</v>
      </c>
      <c r="O58" s="273">
        <f t="shared" si="22"/>
        <v>782.71875</v>
      </c>
      <c r="P58" s="142">
        <v>25875</v>
      </c>
      <c r="Q58" s="22">
        <v>113</v>
      </c>
    </row>
    <row r="59" spans="1:17" ht="15.75" customHeight="1" x14ac:dyDescent="0.25">
      <c r="A59" s="81" t="s">
        <v>35</v>
      </c>
      <c r="B59" s="46">
        <v>12.5</v>
      </c>
      <c r="C59" s="47">
        <v>121</v>
      </c>
      <c r="D59" s="47">
        <v>2500</v>
      </c>
      <c r="E59" s="50" t="s">
        <v>28</v>
      </c>
      <c r="F59" s="34">
        <f>I59*G59</f>
        <v>2.7225000000000001</v>
      </c>
      <c r="G59" s="35">
        <v>72</v>
      </c>
      <c r="H59" s="36">
        <v>10</v>
      </c>
      <c r="I59" s="37">
        <f t="shared" si="17"/>
        <v>3.7812499999999999E-2</v>
      </c>
      <c r="J59" s="38">
        <f t="shared" si="18"/>
        <v>2.8249999999999997</v>
      </c>
      <c r="K59" s="130">
        <f t="shared" si="19"/>
        <v>304.77544247787614</v>
      </c>
      <c r="L59" s="40">
        <f t="shared" si="20"/>
        <v>860.99062500000002</v>
      </c>
      <c r="M59" s="79">
        <v>22770</v>
      </c>
      <c r="N59" s="77">
        <f t="shared" si="21"/>
        <v>346.33573008849561</v>
      </c>
      <c r="O59" s="42">
        <f t="shared" si="22"/>
        <v>978.3984375</v>
      </c>
      <c r="P59" s="142">
        <v>25875</v>
      </c>
      <c r="Q59" s="22">
        <v>113</v>
      </c>
    </row>
    <row r="60" spans="1:17" ht="15.75" customHeight="1" x14ac:dyDescent="0.25">
      <c r="A60" s="81" t="s">
        <v>35</v>
      </c>
      <c r="B60" s="46">
        <v>12.5</v>
      </c>
      <c r="C60" s="47">
        <v>121</v>
      </c>
      <c r="D60" s="47">
        <v>2700</v>
      </c>
      <c r="E60" s="50" t="s">
        <v>28</v>
      </c>
      <c r="F60" s="34">
        <v>2.94</v>
      </c>
      <c r="G60" s="35">
        <v>72</v>
      </c>
      <c r="H60" s="36">
        <v>10</v>
      </c>
      <c r="I60" s="37">
        <f t="shared" si="17"/>
        <v>4.0837499999999999E-2</v>
      </c>
      <c r="J60" s="38">
        <f t="shared" si="18"/>
        <v>3.0509999999999997</v>
      </c>
      <c r="K60" s="130">
        <f t="shared" si="19"/>
        <v>304.77544247787614</v>
      </c>
      <c r="L60" s="40">
        <f t="shared" si="20"/>
        <v>929.86987499999998</v>
      </c>
      <c r="M60" s="79">
        <v>22770</v>
      </c>
      <c r="N60" s="77">
        <f t="shared" si="21"/>
        <v>346.33573008849555</v>
      </c>
      <c r="O60" s="42">
        <f t="shared" si="22"/>
        <v>1056.6703124999999</v>
      </c>
      <c r="P60" s="142">
        <v>25875</v>
      </c>
      <c r="Q60" s="22">
        <v>113</v>
      </c>
    </row>
    <row r="61" spans="1:17" ht="15.75" customHeight="1" thickBot="1" x14ac:dyDescent="0.3">
      <c r="A61" s="358" t="s">
        <v>35</v>
      </c>
      <c r="B61" s="276">
        <v>12.5</v>
      </c>
      <c r="C61" s="277">
        <v>121</v>
      </c>
      <c r="D61" s="277">
        <v>3000</v>
      </c>
      <c r="E61" s="333" t="s">
        <v>28</v>
      </c>
      <c r="F61" s="280">
        <v>3.2669999999999999</v>
      </c>
      <c r="G61" s="281">
        <v>72</v>
      </c>
      <c r="H61" s="282">
        <v>10</v>
      </c>
      <c r="I61" s="283">
        <f t="shared" si="17"/>
        <v>4.5374999999999999E-2</v>
      </c>
      <c r="J61" s="284">
        <f t="shared" si="18"/>
        <v>3.39</v>
      </c>
      <c r="K61" s="287">
        <f t="shared" si="19"/>
        <v>304.77544247787608</v>
      </c>
      <c r="L61" s="329">
        <f t="shared" si="20"/>
        <v>1033.18875</v>
      </c>
      <c r="M61" s="79">
        <v>22770</v>
      </c>
      <c r="N61" s="359">
        <f t="shared" si="21"/>
        <v>346.33573008849555</v>
      </c>
      <c r="O61" s="288">
        <f t="shared" si="22"/>
        <v>1174.078125</v>
      </c>
      <c r="P61" s="142">
        <v>25875</v>
      </c>
      <c r="Q61" s="22">
        <v>113</v>
      </c>
    </row>
    <row r="62" spans="1:17" ht="15.75" customHeight="1" thickBot="1" x14ac:dyDescent="0.3">
      <c r="A62" s="930"/>
      <c r="B62" s="931"/>
      <c r="C62" s="931"/>
      <c r="D62" s="931"/>
      <c r="E62" s="931"/>
      <c r="F62" s="931"/>
      <c r="G62" s="931"/>
      <c r="H62" s="931"/>
      <c r="I62" s="931"/>
      <c r="J62" s="931"/>
      <c r="K62" s="931"/>
      <c r="L62" s="931"/>
      <c r="M62" s="931"/>
      <c r="N62" s="931"/>
      <c r="O62" s="931"/>
      <c r="P62" s="931"/>
      <c r="Q62" s="22"/>
    </row>
    <row r="63" spans="1:17" ht="15.75" customHeight="1" x14ac:dyDescent="0.25">
      <c r="A63" s="361" t="s">
        <v>35</v>
      </c>
      <c r="B63" s="265">
        <v>14</v>
      </c>
      <c r="C63" s="266">
        <v>121</v>
      </c>
      <c r="D63" s="266">
        <v>2000</v>
      </c>
      <c r="E63" s="109" t="s">
        <v>27</v>
      </c>
      <c r="F63" s="267">
        <v>2.1339999999999999</v>
      </c>
      <c r="G63" s="268">
        <v>126</v>
      </c>
      <c r="H63" s="269">
        <v>5</v>
      </c>
      <c r="I63" s="270">
        <f t="shared" si="17"/>
        <v>1.694E-2</v>
      </c>
      <c r="J63" s="271">
        <f t="shared" ref="J63:J85" si="23">D63*Q63/1000000*H63</f>
        <v>1.1300000000000001</v>
      </c>
      <c r="K63" s="134">
        <f t="shared" si="19"/>
        <v>539.23168141592919</v>
      </c>
      <c r="L63" s="332">
        <f t="shared" si="20"/>
        <v>609.33180000000004</v>
      </c>
      <c r="M63" s="79">
        <v>35970</v>
      </c>
      <c r="N63" s="134">
        <f t="shared" si="21"/>
        <v>612.76327433628319</v>
      </c>
      <c r="O63" s="273">
        <f t="shared" si="22"/>
        <v>692.42250000000001</v>
      </c>
      <c r="P63" s="142">
        <v>40875</v>
      </c>
      <c r="Q63" s="22">
        <v>113</v>
      </c>
    </row>
    <row r="64" spans="1:17" ht="15.75" customHeight="1" x14ac:dyDescent="0.25">
      <c r="A64" s="81" t="s">
        <v>35</v>
      </c>
      <c r="B64" s="46">
        <v>14</v>
      </c>
      <c r="C64" s="47">
        <v>121</v>
      </c>
      <c r="D64" s="47">
        <v>2500</v>
      </c>
      <c r="E64" s="50" t="s">
        <v>27</v>
      </c>
      <c r="F64" s="34">
        <v>2.6680000000000001</v>
      </c>
      <c r="G64" s="35">
        <v>126</v>
      </c>
      <c r="H64" s="36">
        <v>5</v>
      </c>
      <c r="I64" s="37">
        <f t="shared" si="17"/>
        <v>2.1174999999999999E-2</v>
      </c>
      <c r="J64" s="38">
        <f t="shared" si="23"/>
        <v>1.4124999999999999</v>
      </c>
      <c r="K64" s="130">
        <f t="shared" si="19"/>
        <v>555.72194690265485</v>
      </c>
      <c r="L64" s="40">
        <f t="shared" si="20"/>
        <v>784.95724999999993</v>
      </c>
      <c r="M64" s="79">
        <v>37070</v>
      </c>
      <c r="N64" s="77">
        <f t="shared" si="21"/>
        <v>616.51106194690271</v>
      </c>
      <c r="O64" s="42">
        <f t="shared" si="22"/>
        <v>870.82187499999998</v>
      </c>
      <c r="P64" s="142">
        <v>41125</v>
      </c>
      <c r="Q64" s="22">
        <v>113</v>
      </c>
    </row>
    <row r="65" spans="1:17" ht="15.75" customHeight="1" x14ac:dyDescent="0.25">
      <c r="A65" s="81" t="s">
        <v>35</v>
      </c>
      <c r="B65" s="46">
        <v>14</v>
      </c>
      <c r="C65" s="47">
        <v>121</v>
      </c>
      <c r="D65" s="47">
        <v>2700</v>
      </c>
      <c r="E65" s="50" t="s">
        <v>27</v>
      </c>
      <c r="F65" s="34">
        <v>2.8809999999999998</v>
      </c>
      <c r="G65" s="35">
        <v>126</v>
      </c>
      <c r="H65" s="36">
        <v>5</v>
      </c>
      <c r="I65" s="37">
        <f t="shared" si="17"/>
        <v>2.2869E-2</v>
      </c>
      <c r="J65" s="38">
        <f t="shared" si="23"/>
        <v>1.5254999999999999</v>
      </c>
      <c r="K65" s="130">
        <f t="shared" si="19"/>
        <v>555.72194690265496</v>
      </c>
      <c r="L65" s="40">
        <f t="shared" si="20"/>
        <v>847.75382999999999</v>
      </c>
      <c r="M65" s="79">
        <v>37070</v>
      </c>
      <c r="N65" s="77">
        <f t="shared" si="21"/>
        <v>616.51106194690271</v>
      </c>
      <c r="O65" s="42">
        <f t="shared" si="22"/>
        <v>940.48762499999998</v>
      </c>
      <c r="P65" s="142">
        <v>41125</v>
      </c>
      <c r="Q65" s="22">
        <v>113</v>
      </c>
    </row>
    <row r="66" spans="1:17" ht="15.75" customHeight="1" x14ac:dyDescent="0.25">
      <c r="A66" s="81" t="s">
        <v>35</v>
      </c>
      <c r="B66" s="46">
        <v>14</v>
      </c>
      <c r="C66" s="47">
        <v>121</v>
      </c>
      <c r="D66" s="47">
        <v>3000</v>
      </c>
      <c r="E66" s="50" t="s">
        <v>27</v>
      </c>
      <c r="F66" s="34">
        <v>3.2010000000000001</v>
      </c>
      <c r="G66" s="35">
        <v>126</v>
      </c>
      <c r="H66" s="36">
        <v>5</v>
      </c>
      <c r="I66" s="37">
        <f t="shared" si="17"/>
        <v>2.5409999999999999E-2</v>
      </c>
      <c r="J66" s="38">
        <f t="shared" si="23"/>
        <v>1.6950000000000001</v>
      </c>
      <c r="K66" s="130">
        <f t="shared" si="19"/>
        <v>555.72194690265485</v>
      </c>
      <c r="L66" s="40">
        <f t="shared" si="20"/>
        <v>941.94869999999992</v>
      </c>
      <c r="M66" s="79">
        <v>37070</v>
      </c>
      <c r="N66" s="77">
        <f t="shared" si="21"/>
        <v>616.5110619469026</v>
      </c>
      <c r="O66" s="42">
        <f t="shared" si="22"/>
        <v>1044.9862499999999</v>
      </c>
      <c r="P66" s="142">
        <v>41125</v>
      </c>
      <c r="Q66" s="22">
        <v>113</v>
      </c>
    </row>
    <row r="67" spans="1:17" s="767" customFormat="1" ht="15.75" customHeight="1" x14ac:dyDescent="0.25">
      <c r="A67" s="81" t="s">
        <v>35</v>
      </c>
      <c r="B67" s="46">
        <v>14</v>
      </c>
      <c r="C67" s="47">
        <v>121</v>
      </c>
      <c r="D67" s="47">
        <v>4000</v>
      </c>
      <c r="E67" s="50" t="s">
        <v>27</v>
      </c>
      <c r="F67" s="34">
        <v>3.2010000000000001</v>
      </c>
      <c r="G67" s="35">
        <v>126</v>
      </c>
      <c r="H67" s="36">
        <v>5</v>
      </c>
      <c r="I67" s="37">
        <f>B67*C67*D67/1000000000*H67</f>
        <v>3.388E-2</v>
      </c>
      <c r="J67" s="38">
        <f t="shared" si="23"/>
        <v>2.2600000000000002</v>
      </c>
      <c r="K67" s="130">
        <f>L67/J67</f>
        <v>555.72194690265485</v>
      </c>
      <c r="L67" s="40">
        <f>M67*I67</f>
        <v>1255.9316000000001</v>
      </c>
      <c r="M67" s="79">
        <v>37070</v>
      </c>
      <c r="N67" s="77">
        <f>O67/J67</f>
        <v>616.5110619469026</v>
      </c>
      <c r="O67" s="42">
        <f>I67*P67</f>
        <v>1393.3150000000001</v>
      </c>
      <c r="P67" s="142">
        <v>41125</v>
      </c>
      <c r="Q67" s="22">
        <v>113</v>
      </c>
    </row>
    <row r="68" spans="1:17" s="767" customFormat="1" ht="15.75" customHeight="1" x14ac:dyDescent="0.25">
      <c r="A68" s="81" t="s">
        <v>35</v>
      </c>
      <c r="B68" s="46">
        <v>14</v>
      </c>
      <c r="C68" s="47">
        <v>121</v>
      </c>
      <c r="D68" s="47">
        <v>5000</v>
      </c>
      <c r="E68" s="50" t="s">
        <v>27</v>
      </c>
      <c r="F68" s="34">
        <v>3.2010000000000001</v>
      </c>
      <c r="G68" s="35">
        <v>126</v>
      </c>
      <c r="H68" s="36">
        <v>5</v>
      </c>
      <c r="I68" s="37">
        <f>B68*C68*D68/1000000000*H68</f>
        <v>4.2349999999999999E-2</v>
      </c>
      <c r="J68" s="38">
        <f t="shared" si="23"/>
        <v>2.8249999999999997</v>
      </c>
      <c r="K68" s="130">
        <f>L68/J68</f>
        <v>555.72194690265485</v>
      </c>
      <c r="L68" s="40">
        <f>M68*I68</f>
        <v>1569.9144999999999</v>
      </c>
      <c r="M68" s="79">
        <v>37070</v>
      </c>
      <c r="N68" s="77">
        <f>O68/J68</f>
        <v>616.51106194690271</v>
      </c>
      <c r="O68" s="42">
        <f>I68*P68</f>
        <v>1741.64375</v>
      </c>
      <c r="P68" s="142">
        <v>41125</v>
      </c>
      <c r="Q68" s="22">
        <v>113</v>
      </c>
    </row>
    <row r="69" spans="1:17" ht="15.75" customHeight="1" thickBot="1" x14ac:dyDescent="0.3">
      <c r="A69" s="358" t="s">
        <v>35</v>
      </c>
      <c r="B69" s="276">
        <v>14</v>
      </c>
      <c r="C69" s="277">
        <v>121</v>
      </c>
      <c r="D69" s="277">
        <v>6000</v>
      </c>
      <c r="E69" s="333" t="s">
        <v>27</v>
      </c>
      <c r="F69" s="280">
        <v>6.4029999999999996</v>
      </c>
      <c r="G69" s="281">
        <v>126</v>
      </c>
      <c r="H69" s="282">
        <v>5</v>
      </c>
      <c r="I69" s="283">
        <f t="shared" si="17"/>
        <v>5.0819999999999997E-2</v>
      </c>
      <c r="J69" s="284">
        <f t="shared" si="23"/>
        <v>3.39</v>
      </c>
      <c r="K69" s="287">
        <f t="shared" si="19"/>
        <v>654.66353982300882</v>
      </c>
      <c r="L69" s="467">
        <f t="shared" si="20"/>
        <v>2219.3094000000001</v>
      </c>
      <c r="M69" s="330">
        <v>43670</v>
      </c>
      <c r="N69" s="359">
        <f t="shared" si="21"/>
        <v>743.93584070796442</v>
      </c>
      <c r="O69" s="277">
        <f t="shared" si="22"/>
        <v>2521.9424999999997</v>
      </c>
      <c r="P69" s="360">
        <v>49625</v>
      </c>
      <c r="Q69" s="22">
        <v>113</v>
      </c>
    </row>
    <row r="70" spans="1:17" ht="15.75" customHeight="1" x14ac:dyDescent="0.25">
      <c r="A70" s="354" t="s">
        <v>35</v>
      </c>
      <c r="B70" s="355">
        <v>14</v>
      </c>
      <c r="C70" s="356">
        <v>121</v>
      </c>
      <c r="D70" s="356">
        <v>2000</v>
      </c>
      <c r="E70" s="357" t="s">
        <v>29</v>
      </c>
      <c r="F70" s="267">
        <v>2.1339999999999999</v>
      </c>
      <c r="G70" s="268">
        <v>126</v>
      </c>
      <c r="H70" s="269">
        <v>5</v>
      </c>
      <c r="I70" s="270">
        <f t="shared" si="17"/>
        <v>1.694E-2</v>
      </c>
      <c r="J70" s="271">
        <f t="shared" si="23"/>
        <v>1.1300000000000001</v>
      </c>
      <c r="K70" s="134">
        <f t="shared" si="19"/>
        <v>324.85823008849559</v>
      </c>
      <c r="L70" s="332">
        <f t="shared" si="20"/>
        <v>367.08980000000003</v>
      </c>
      <c r="M70" s="79">
        <v>21670</v>
      </c>
      <c r="N70" s="134">
        <f t="shared" si="21"/>
        <v>369.15707964601762</v>
      </c>
      <c r="O70" s="273">
        <f t="shared" si="22"/>
        <v>417.14749999999998</v>
      </c>
      <c r="P70" s="142">
        <v>24625</v>
      </c>
      <c r="Q70" s="22">
        <v>113</v>
      </c>
    </row>
    <row r="71" spans="1:17" s="317" customFormat="1" ht="15.75" customHeight="1" x14ac:dyDescent="0.25">
      <c r="A71" s="81" t="s">
        <v>35</v>
      </c>
      <c r="B71" s="46">
        <v>14</v>
      </c>
      <c r="C71" s="47">
        <v>121</v>
      </c>
      <c r="D71" s="47">
        <v>2500</v>
      </c>
      <c r="E71" s="50" t="s">
        <v>29</v>
      </c>
      <c r="F71" s="34">
        <v>2.6680000000000001</v>
      </c>
      <c r="G71" s="35">
        <v>126</v>
      </c>
      <c r="H71" s="36">
        <v>5</v>
      </c>
      <c r="I71" s="37">
        <f t="shared" si="17"/>
        <v>2.1174999999999999E-2</v>
      </c>
      <c r="J71" s="38">
        <f t="shared" si="23"/>
        <v>1.4124999999999999</v>
      </c>
      <c r="K71" s="130">
        <f t="shared" si="19"/>
        <v>324.85823008849559</v>
      </c>
      <c r="L71" s="40">
        <f t="shared" si="20"/>
        <v>458.86224999999996</v>
      </c>
      <c r="M71" s="79">
        <v>21670</v>
      </c>
      <c r="N71" s="77">
        <f t="shared" si="21"/>
        <v>369.15707964601768</v>
      </c>
      <c r="O71" s="42">
        <f t="shared" si="22"/>
        <v>521.43437499999993</v>
      </c>
      <c r="P71" s="142">
        <v>24625</v>
      </c>
      <c r="Q71" s="22">
        <v>113</v>
      </c>
    </row>
    <row r="72" spans="1:17" ht="15.75" customHeight="1" x14ac:dyDescent="0.25">
      <c r="A72" s="81" t="s">
        <v>35</v>
      </c>
      <c r="B72" s="46">
        <v>14</v>
      </c>
      <c r="C72" s="47">
        <v>121</v>
      </c>
      <c r="D72" s="47">
        <v>2700</v>
      </c>
      <c r="E72" s="50" t="s">
        <v>29</v>
      </c>
      <c r="F72" s="34">
        <v>2.8809999999999998</v>
      </c>
      <c r="G72" s="35">
        <v>126</v>
      </c>
      <c r="H72" s="36">
        <v>5</v>
      </c>
      <c r="I72" s="37">
        <f t="shared" si="17"/>
        <v>2.2869E-2</v>
      </c>
      <c r="J72" s="38">
        <f t="shared" si="23"/>
        <v>1.5254999999999999</v>
      </c>
      <c r="K72" s="130">
        <f t="shared" si="19"/>
        <v>324.85823008849559</v>
      </c>
      <c r="L72" s="40">
        <f t="shared" si="20"/>
        <v>495.57123000000001</v>
      </c>
      <c r="M72" s="79">
        <v>21670</v>
      </c>
      <c r="N72" s="77">
        <f t="shared" si="21"/>
        <v>369.15707964601773</v>
      </c>
      <c r="O72" s="42">
        <f t="shared" si="22"/>
        <v>563.14912500000003</v>
      </c>
      <c r="P72" s="142">
        <v>24625</v>
      </c>
      <c r="Q72" s="22">
        <v>113</v>
      </c>
    </row>
    <row r="73" spans="1:17" ht="17.45" customHeight="1" x14ac:dyDescent="0.25">
      <c r="A73" s="81" t="s">
        <v>35</v>
      </c>
      <c r="B73" s="46">
        <v>14</v>
      </c>
      <c r="C73" s="47">
        <v>121</v>
      </c>
      <c r="D73" s="47">
        <v>3000</v>
      </c>
      <c r="E73" s="50" t="s">
        <v>29</v>
      </c>
      <c r="F73" s="34">
        <v>2.8809999999999998</v>
      </c>
      <c r="G73" s="35">
        <v>126</v>
      </c>
      <c r="H73" s="36">
        <v>5</v>
      </c>
      <c r="I73" s="37">
        <f t="shared" si="17"/>
        <v>2.5409999999999999E-2</v>
      </c>
      <c r="J73" s="38">
        <f t="shared" si="23"/>
        <v>1.6950000000000001</v>
      </c>
      <c r="K73" s="130">
        <f t="shared" si="19"/>
        <v>324.85823008849553</v>
      </c>
      <c r="L73" s="40">
        <f t="shared" si="20"/>
        <v>550.63469999999995</v>
      </c>
      <c r="M73" s="79">
        <v>21670</v>
      </c>
      <c r="N73" s="77">
        <f t="shared" si="21"/>
        <v>369.15707964601768</v>
      </c>
      <c r="O73" s="42">
        <f t="shared" si="22"/>
        <v>625.72124999999994</v>
      </c>
      <c r="P73" s="142">
        <v>24625</v>
      </c>
      <c r="Q73" s="22">
        <v>113</v>
      </c>
    </row>
    <row r="74" spans="1:17" ht="17.25" customHeight="1" thickBot="1" x14ac:dyDescent="0.3">
      <c r="A74" s="358" t="s">
        <v>35</v>
      </c>
      <c r="B74" s="276">
        <v>14</v>
      </c>
      <c r="C74" s="277">
        <v>121</v>
      </c>
      <c r="D74" s="277">
        <v>6000</v>
      </c>
      <c r="E74" s="333" t="s">
        <v>67</v>
      </c>
      <c r="F74" s="280">
        <v>3.2010000000000001</v>
      </c>
      <c r="G74" s="281">
        <v>126</v>
      </c>
      <c r="H74" s="282">
        <v>5</v>
      </c>
      <c r="I74" s="283">
        <f t="shared" si="17"/>
        <v>5.0819999999999997E-2</v>
      </c>
      <c r="J74" s="284">
        <f t="shared" si="23"/>
        <v>3.39</v>
      </c>
      <c r="K74" s="287">
        <f t="shared" si="19"/>
        <v>341.34849557522119</v>
      </c>
      <c r="L74" s="329">
        <f t="shared" si="20"/>
        <v>1157.1713999999999</v>
      </c>
      <c r="M74" s="330">
        <v>22770</v>
      </c>
      <c r="N74" s="359">
        <f t="shared" si="21"/>
        <v>387.89601769911502</v>
      </c>
      <c r="O74" s="288">
        <f t="shared" si="22"/>
        <v>1314.9675</v>
      </c>
      <c r="P74" s="362">
        <v>25875</v>
      </c>
      <c r="Q74" s="22">
        <v>113</v>
      </c>
    </row>
    <row r="75" spans="1:17" ht="15.75" customHeight="1" x14ac:dyDescent="0.25">
      <c r="A75" s="363" t="s">
        <v>35</v>
      </c>
      <c r="B75" s="265">
        <v>14</v>
      </c>
      <c r="C75" s="266">
        <v>146</v>
      </c>
      <c r="D75" s="266">
        <v>2000</v>
      </c>
      <c r="E75" s="109" t="s">
        <v>27</v>
      </c>
      <c r="F75" s="267">
        <v>2.0030000000000001</v>
      </c>
      <c r="G75" s="268">
        <v>98</v>
      </c>
      <c r="H75" s="269">
        <v>5</v>
      </c>
      <c r="I75" s="270">
        <f t="shared" si="17"/>
        <v>2.044E-2</v>
      </c>
      <c r="J75" s="271">
        <f t="shared" si="23"/>
        <v>1.3800000000000001</v>
      </c>
      <c r="K75" s="134">
        <f t="shared" si="19"/>
        <v>532.77304347826089</v>
      </c>
      <c r="L75" s="332">
        <f t="shared" si="20"/>
        <v>735.22680000000003</v>
      </c>
      <c r="M75" s="79">
        <v>35970</v>
      </c>
      <c r="N75" s="134">
        <f t="shared" si="21"/>
        <v>605.42391304347825</v>
      </c>
      <c r="O75" s="273">
        <f t="shared" si="22"/>
        <v>835.48500000000001</v>
      </c>
      <c r="P75" s="142">
        <v>40875</v>
      </c>
      <c r="Q75" s="22">
        <v>138</v>
      </c>
    </row>
    <row r="76" spans="1:17" ht="15.75" customHeight="1" x14ac:dyDescent="0.25">
      <c r="A76" s="81" t="s">
        <v>35</v>
      </c>
      <c r="B76" s="46">
        <v>14</v>
      </c>
      <c r="C76" s="47">
        <v>146</v>
      </c>
      <c r="D76" s="47">
        <v>2500</v>
      </c>
      <c r="E76" s="50" t="s">
        <v>27</v>
      </c>
      <c r="F76" s="34">
        <v>2.5030000000000001</v>
      </c>
      <c r="G76" s="35">
        <v>98</v>
      </c>
      <c r="H76" s="36">
        <v>5</v>
      </c>
      <c r="I76" s="37">
        <f t="shared" si="17"/>
        <v>2.555E-2</v>
      </c>
      <c r="J76" s="38">
        <f t="shared" si="23"/>
        <v>1.7249999999999999</v>
      </c>
      <c r="K76" s="130">
        <f t="shared" si="19"/>
        <v>549.06579710144933</v>
      </c>
      <c r="L76" s="40">
        <f t="shared" si="20"/>
        <v>947.13850000000002</v>
      </c>
      <c r="M76" s="79">
        <v>37070</v>
      </c>
      <c r="N76" s="77">
        <f t="shared" si="21"/>
        <v>623.9384057971015</v>
      </c>
      <c r="O76" s="42">
        <f t="shared" si="22"/>
        <v>1076.29375</v>
      </c>
      <c r="P76" s="142">
        <v>42125</v>
      </c>
      <c r="Q76" s="22">
        <v>138</v>
      </c>
    </row>
    <row r="77" spans="1:17" ht="15.75" customHeight="1" x14ac:dyDescent="0.25">
      <c r="A77" s="81" t="s">
        <v>35</v>
      </c>
      <c r="B77" s="46">
        <v>14</v>
      </c>
      <c r="C77" s="47">
        <v>146</v>
      </c>
      <c r="D77" s="47">
        <v>2700</v>
      </c>
      <c r="E77" s="50" t="s">
        <v>27</v>
      </c>
      <c r="F77" s="34">
        <v>2.7040000000000002</v>
      </c>
      <c r="G77" s="35">
        <v>98</v>
      </c>
      <c r="H77" s="36">
        <v>5</v>
      </c>
      <c r="I77" s="37">
        <f t="shared" si="17"/>
        <v>2.7594E-2</v>
      </c>
      <c r="J77" s="38">
        <f t="shared" si="23"/>
        <v>1.863</v>
      </c>
      <c r="K77" s="130">
        <f t="shared" si="19"/>
        <v>549.06579710144933</v>
      </c>
      <c r="L77" s="40">
        <f t="shared" si="20"/>
        <v>1022.90958</v>
      </c>
      <c r="M77" s="79">
        <v>37070</v>
      </c>
      <c r="N77" s="77">
        <f t="shared" si="21"/>
        <v>623.9384057971015</v>
      </c>
      <c r="O77" s="42">
        <f t="shared" si="22"/>
        <v>1162.39725</v>
      </c>
      <c r="P77" s="142">
        <v>42125</v>
      </c>
      <c r="Q77" s="22">
        <v>138</v>
      </c>
    </row>
    <row r="78" spans="1:17" ht="15.75" customHeight="1" x14ac:dyDescent="0.25">
      <c r="A78" s="81" t="s">
        <v>35</v>
      </c>
      <c r="B78" s="46">
        <v>14</v>
      </c>
      <c r="C78" s="47">
        <v>146</v>
      </c>
      <c r="D78" s="47">
        <v>3000</v>
      </c>
      <c r="E78" s="50" t="s">
        <v>27</v>
      </c>
      <c r="F78" s="34">
        <v>3.004</v>
      </c>
      <c r="G78" s="35">
        <v>98</v>
      </c>
      <c r="H78" s="36">
        <v>5</v>
      </c>
      <c r="I78" s="37">
        <f t="shared" si="17"/>
        <v>3.066E-2</v>
      </c>
      <c r="J78" s="38">
        <f t="shared" si="23"/>
        <v>2.0699999999999998</v>
      </c>
      <c r="K78" s="130">
        <f t="shared" si="19"/>
        <v>573.50492753623189</v>
      </c>
      <c r="L78" s="40">
        <f t="shared" si="20"/>
        <v>1187.1551999999999</v>
      </c>
      <c r="M78" s="79">
        <v>38720</v>
      </c>
      <c r="N78" s="77">
        <f t="shared" si="21"/>
        <v>651.71014492753625</v>
      </c>
      <c r="O78" s="42">
        <f t="shared" si="22"/>
        <v>1349.04</v>
      </c>
      <c r="P78" s="142">
        <v>44000</v>
      </c>
      <c r="Q78" s="22">
        <v>138</v>
      </c>
    </row>
    <row r="79" spans="1:17" s="318" customFormat="1" ht="15.75" customHeight="1" x14ac:dyDescent="0.25">
      <c r="A79" s="81" t="s">
        <v>35</v>
      </c>
      <c r="B79" s="46">
        <v>14</v>
      </c>
      <c r="C79" s="47">
        <v>146</v>
      </c>
      <c r="D79" s="47">
        <v>5000</v>
      </c>
      <c r="E79" s="50" t="s">
        <v>27</v>
      </c>
      <c r="F79" s="34">
        <v>6.0090000000000003</v>
      </c>
      <c r="G79" s="35">
        <v>98</v>
      </c>
      <c r="H79" s="36">
        <v>5</v>
      </c>
      <c r="I79" s="37">
        <f t="shared" si="17"/>
        <v>5.11E-2</v>
      </c>
      <c r="J79" s="38">
        <f t="shared" si="23"/>
        <v>3.4499999999999997</v>
      </c>
      <c r="K79" s="130">
        <f t="shared" si="19"/>
        <v>549.06579710144933</v>
      </c>
      <c r="L79" s="40">
        <f t="shared" si="20"/>
        <v>1894.277</v>
      </c>
      <c r="M79" s="79">
        <v>37070</v>
      </c>
      <c r="N79" s="77">
        <f t="shared" si="21"/>
        <v>623.9384057971015</v>
      </c>
      <c r="O79" s="42">
        <f t="shared" si="22"/>
        <v>2152.5875000000001</v>
      </c>
      <c r="P79" s="142">
        <v>42125</v>
      </c>
      <c r="Q79" s="22">
        <v>138</v>
      </c>
    </row>
    <row r="80" spans="1:17" ht="15.75" customHeight="1" thickBot="1" x14ac:dyDescent="0.3">
      <c r="A80" s="358" t="s">
        <v>35</v>
      </c>
      <c r="B80" s="276">
        <v>14</v>
      </c>
      <c r="C80" s="277">
        <v>146</v>
      </c>
      <c r="D80" s="277">
        <v>6000</v>
      </c>
      <c r="E80" s="333" t="s">
        <v>27</v>
      </c>
      <c r="F80" s="280">
        <v>6.0090000000000003</v>
      </c>
      <c r="G80" s="281">
        <v>98</v>
      </c>
      <c r="H80" s="282">
        <v>5</v>
      </c>
      <c r="I80" s="283">
        <f t="shared" si="17"/>
        <v>6.132E-2</v>
      </c>
      <c r="J80" s="284">
        <f t="shared" si="23"/>
        <v>4.1399999999999997</v>
      </c>
      <c r="K80" s="287">
        <f t="shared" si="19"/>
        <v>646.82231884057978</v>
      </c>
      <c r="L80" s="329">
        <f t="shared" si="20"/>
        <v>2677.8444</v>
      </c>
      <c r="M80" s="330">
        <v>43670</v>
      </c>
      <c r="N80" s="359">
        <f t="shared" si="21"/>
        <v>735.02536231884062</v>
      </c>
      <c r="O80" s="288">
        <f t="shared" si="22"/>
        <v>3043.0050000000001</v>
      </c>
      <c r="P80" s="360">
        <v>49625</v>
      </c>
      <c r="Q80" s="22">
        <v>138</v>
      </c>
    </row>
    <row r="81" spans="1:17" ht="15.75" customHeight="1" x14ac:dyDescent="0.25">
      <c r="A81" s="365" t="s">
        <v>35</v>
      </c>
      <c r="B81" s="366">
        <v>14</v>
      </c>
      <c r="C81" s="367">
        <v>146</v>
      </c>
      <c r="D81" s="367">
        <v>2000</v>
      </c>
      <c r="E81" s="368" t="s">
        <v>29</v>
      </c>
      <c r="F81" s="320">
        <v>2.0030000000000001</v>
      </c>
      <c r="G81" s="321">
        <v>98</v>
      </c>
      <c r="H81" s="322">
        <v>5</v>
      </c>
      <c r="I81" s="323">
        <f t="shared" si="17"/>
        <v>2.044E-2</v>
      </c>
      <c r="J81" s="324">
        <f t="shared" si="23"/>
        <v>1.3800000000000001</v>
      </c>
      <c r="K81" s="325">
        <f t="shared" si="19"/>
        <v>320.96724637681154</v>
      </c>
      <c r="L81" s="332">
        <f t="shared" si="20"/>
        <v>442.9348</v>
      </c>
      <c r="M81" s="79">
        <v>21670</v>
      </c>
      <c r="N81" s="325">
        <f t="shared" si="21"/>
        <v>364.73550724637676</v>
      </c>
      <c r="O81" s="326">
        <f t="shared" si="22"/>
        <v>503.33499999999998</v>
      </c>
      <c r="P81" s="369">
        <v>24625</v>
      </c>
      <c r="Q81" s="22">
        <v>138</v>
      </c>
    </row>
    <row r="82" spans="1:17" ht="15.75" customHeight="1" x14ac:dyDescent="0.25">
      <c r="A82" s="81" t="s">
        <v>35</v>
      </c>
      <c r="B82" s="46">
        <v>14</v>
      </c>
      <c r="C82" s="47">
        <v>146</v>
      </c>
      <c r="D82" s="47">
        <v>2500</v>
      </c>
      <c r="E82" s="50" t="s">
        <v>29</v>
      </c>
      <c r="F82" s="34">
        <v>2.5030000000000001</v>
      </c>
      <c r="G82" s="35">
        <v>98</v>
      </c>
      <c r="H82" s="36">
        <v>5</v>
      </c>
      <c r="I82" s="37">
        <f t="shared" si="17"/>
        <v>2.555E-2</v>
      </c>
      <c r="J82" s="38">
        <f t="shared" si="23"/>
        <v>1.7249999999999999</v>
      </c>
      <c r="K82" s="130">
        <f t="shared" si="19"/>
        <v>320.9672463768116</v>
      </c>
      <c r="L82" s="40">
        <f t="shared" si="20"/>
        <v>553.66849999999999</v>
      </c>
      <c r="M82" s="79">
        <v>21670</v>
      </c>
      <c r="N82" s="77">
        <f t="shared" si="21"/>
        <v>364.73550724637687</v>
      </c>
      <c r="O82" s="42">
        <f t="shared" si="22"/>
        <v>629.16875000000005</v>
      </c>
      <c r="P82" s="369">
        <v>24625</v>
      </c>
      <c r="Q82" s="22">
        <v>138</v>
      </c>
    </row>
    <row r="83" spans="1:17" ht="15.75" customHeight="1" x14ac:dyDescent="0.25">
      <c r="A83" s="81" t="s">
        <v>35</v>
      </c>
      <c r="B83" s="46">
        <v>14</v>
      </c>
      <c r="C83" s="47">
        <v>146</v>
      </c>
      <c r="D83" s="47">
        <v>2700</v>
      </c>
      <c r="E83" s="50" t="s">
        <v>29</v>
      </c>
      <c r="F83" s="34">
        <v>2.7040000000000002</v>
      </c>
      <c r="G83" s="35">
        <v>98</v>
      </c>
      <c r="H83" s="36">
        <v>5</v>
      </c>
      <c r="I83" s="37">
        <f t="shared" si="17"/>
        <v>2.7594E-2</v>
      </c>
      <c r="J83" s="38">
        <f t="shared" si="23"/>
        <v>1.863</v>
      </c>
      <c r="K83" s="130">
        <f t="shared" si="19"/>
        <v>320.9672463768116</v>
      </c>
      <c r="L83" s="40">
        <f t="shared" si="20"/>
        <v>597.96198000000004</v>
      </c>
      <c r="M83" s="79">
        <v>21670</v>
      </c>
      <c r="N83" s="77">
        <f t="shared" si="21"/>
        <v>364.73550724637681</v>
      </c>
      <c r="O83" s="42">
        <f t="shared" si="22"/>
        <v>679.50225</v>
      </c>
      <c r="P83" s="369">
        <v>24625</v>
      </c>
      <c r="Q83" s="22">
        <v>138</v>
      </c>
    </row>
    <row r="84" spans="1:17" ht="15.75" customHeight="1" x14ac:dyDescent="0.25">
      <c r="A84" s="81" t="s">
        <v>35</v>
      </c>
      <c r="B84" s="46">
        <v>14</v>
      </c>
      <c r="C84" s="47">
        <v>146</v>
      </c>
      <c r="D84" s="47">
        <v>3000</v>
      </c>
      <c r="E84" s="50" t="s">
        <v>29</v>
      </c>
      <c r="F84" s="34">
        <f>G84*I84</f>
        <v>3.00468</v>
      </c>
      <c r="G84" s="35">
        <v>98</v>
      </c>
      <c r="H84" s="36">
        <v>5</v>
      </c>
      <c r="I84" s="37">
        <f t="shared" si="17"/>
        <v>3.066E-2</v>
      </c>
      <c r="J84" s="38">
        <f t="shared" si="23"/>
        <v>2.0699999999999998</v>
      </c>
      <c r="K84" s="130">
        <f t="shared" si="19"/>
        <v>320.9672463768116</v>
      </c>
      <c r="L84" s="40">
        <f t="shared" si="20"/>
        <v>664.40219999999999</v>
      </c>
      <c r="M84" s="79">
        <v>21670</v>
      </c>
      <c r="N84" s="77">
        <f t="shared" si="21"/>
        <v>364.73550724637681</v>
      </c>
      <c r="O84" s="42">
        <f t="shared" si="22"/>
        <v>755.00249999999994</v>
      </c>
      <c r="P84" s="369">
        <v>24625</v>
      </c>
      <c r="Q84" s="22">
        <v>138</v>
      </c>
    </row>
    <row r="85" spans="1:17" ht="15.75" customHeight="1" thickBot="1" x14ac:dyDescent="0.3">
      <c r="A85" s="81" t="s">
        <v>35</v>
      </c>
      <c r="B85" s="46">
        <v>14</v>
      </c>
      <c r="C85" s="47">
        <v>146</v>
      </c>
      <c r="D85" s="47">
        <v>6000</v>
      </c>
      <c r="E85" s="50" t="s">
        <v>67</v>
      </c>
      <c r="F85" s="34">
        <f>G85*I85</f>
        <v>6.00936</v>
      </c>
      <c r="G85" s="35">
        <v>98</v>
      </c>
      <c r="H85" s="36">
        <v>5</v>
      </c>
      <c r="I85" s="37">
        <f t="shared" si="17"/>
        <v>6.132E-2</v>
      </c>
      <c r="J85" s="38">
        <f t="shared" si="23"/>
        <v>4.1399999999999997</v>
      </c>
      <c r="K85" s="135">
        <f t="shared" si="19"/>
        <v>337.26000000000005</v>
      </c>
      <c r="L85" s="54">
        <f t="shared" si="20"/>
        <v>1396.2564</v>
      </c>
      <c r="M85" s="41">
        <v>22770</v>
      </c>
      <c r="N85" s="77">
        <f t="shared" si="21"/>
        <v>383.25</v>
      </c>
      <c r="O85" s="42">
        <f t="shared" si="22"/>
        <v>1586.655</v>
      </c>
      <c r="P85" s="143">
        <v>25875</v>
      </c>
      <c r="Q85" s="22">
        <v>138</v>
      </c>
    </row>
    <row r="86" spans="1:17" ht="42.6" customHeight="1" x14ac:dyDescent="0.25">
      <c r="A86" s="905" t="s">
        <v>1</v>
      </c>
      <c r="B86" s="386" t="s">
        <v>2</v>
      </c>
      <c r="C86" s="387" t="s">
        <v>3</v>
      </c>
      <c r="D86" s="387" t="s">
        <v>4</v>
      </c>
      <c r="E86" s="893" t="s">
        <v>5</v>
      </c>
      <c r="F86" s="895" t="s">
        <v>36</v>
      </c>
      <c r="G86" s="896"/>
      <c r="H86" s="897" t="s">
        <v>37</v>
      </c>
      <c r="I86" s="898"/>
      <c r="J86" s="898"/>
      <c r="K86" s="388" t="s">
        <v>20</v>
      </c>
      <c r="L86" s="899" t="s">
        <v>38</v>
      </c>
      <c r="M86" s="900"/>
      <c r="N86" s="388" t="s">
        <v>20</v>
      </c>
      <c r="O86" s="901" t="s">
        <v>39</v>
      </c>
      <c r="P86" s="902"/>
      <c r="Q86" s="887" t="s">
        <v>21</v>
      </c>
    </row>
    <row r="87" spans="1:17" ht="15.75" customHeight="1" x14ac:dyDescent="0.25">
      <c r="A87" s="906"/>
      <c r="B87" s="83" t="s">
        <v>8</v>
      </c>
      <c r="C87" s="84" t="s">
        <v>8</v>
      </c>
      <c r="D87" s="84" t="s">
        <v>8</v>
      </c>
      <c r="E87" s="894"/>
      <c r="F87" s="395" t="s">
        <v>22</v>
      </c>
      <c r="G87" s="396" t="s">
        <v>23</v>
      </c>
      <c r="H87" s="393" t="s">
        <v>9</v>
      </c>
      <c r="I87" s="85" t="s">
        <v>10</v>
      </c>
      <c r="J87" s="31" t="s">
        <v>24</v>
      </c>
      <c r="K87" s="86"/>
      <c r="L87" s="87" t="s">
        <v>25</v>
      </c>
      <c r="M87" s="88" t="s">
        <v>13</v>
      </c>
      <c r="N87" s="89"/>
      <c r="O87" s="90" t="s">
        <v>25</v>
      </c>
      <c r="P87" s="91" t="s">
        <v>13</v>
      </c>
      <c r="Q87" s="888"/>
    </row>
    <row r="88" spans="1:17" ht="15.75" customHeight="1" x14ac:dyDescent="0.25">
      <c r="A88" s="370" t="s">
        <v>40</v>
      </c>
      <c r="B88" s="51">
        <v>26</v>
      </c>
      <c r="C88" s="52">
        <v>96</v>
      </c>
      <c r="D88" s="52">
        <v>2000</v>
      </c>
      <c r="E88" s="392" t="s">
        <v>27</v>
      </c>
      <c r="F88" s="397">
        <v>2.306</v>
      </c>
      <c r="G88" s="398">
        <v>154</v>
      </c>
      <c r="H88" s="394">
        <v>3</v>
      </c>
      <c r="I88" s="37">
        <f t="shared" ref="I88:I117" si="24">B88*C88*D88/1000000000*H88</f>
        <v>1.4976E-2</v>
      </c>
      <c r="J88" s="38">
        <f t="shared" ref="J88:J127" si="25">D88*Q88/1000000*H88</f>
        <v>0.52800000000000002</v>
      </c>
      <c r="K88" s="130">
        <f t="shared" ref="K88:K117" si="26">L88/J88</f>
        <v>842.4</v>
      </c>
      <c r="L88" s="40">
        <f t="shared" ref="L88:L117" si="27">M88*I88</f>
        <v>444.78719999999998</v>
      </c>
      <c r="M88" s="389">
        <v>29700</v>
      </c>
      <c r="N88" s="130">
        <f t="shared" ref="N88:N117" si="28">O88/J88</f>
        <v>958.69090909090903</v>
      </c>
      <c r="O88" s="47">
        <f t="shared" ref="O88:O117" si="29">I88*P88</f>
        <v>506.18880000000001</v>
      </c>
      <c r="P88" s="35">
        <v>33800</v>
      </c>
      <c r="Q88" s="22">
        <v>88</v>
      </c>
    </row>
    <row r="89" spans="1:17" ht="15.75" customHeight="1" x14ac:dyDescent="0.25">
      <c r="A89" s="406" t="s">
        <v>41</v>
      </c>
      <c r="B89" s="46">
        <v>26</v>
      </c>
      <c r="C89" s="47">
        <v>96</v>
      </c>
      <c r="D89" s="47">
        <v>3000</v>
      </c>
      <c r="E89" s="35" t="s">
        <v>27</v>
      </c>
      <c r="F89" s="397">
        <v>3.4590000000000001</v>
      </c>
      <c r="G89" s="398">
        <v>154</v>
      </c>
      <c r="H89" s="394">
        <v>3</v>
      </c>
      <c r="I89" s="37">
        <f t="shared" si="24"/>
        <v>2.2463999999999998E-2</v>
      </c>
      <c r="J89" s="38">
        <f t="shared" si="25"/>
        <v>0.79200000000000004</v>
      </c>
      <c r="K89" s="130">
        <f t="shared" si="26"/>
        <v>890.6181818181816</v>
      </c>
      <c r="L89" s="40">
        <f t="shared" si="27"/>
        <v>705.36959999999988</v>
      </c>
      <c r="M89" s="389">
        <v>31400</v>
      </c>
      <c r="N89" s="130">
        <f t="shared" si="28"/>
        <v>1012.5818181818181</v>
      </c>
      <c r="O89" s="47">
        <f t="shared" si="29"/>
        <v>801.96479999999997</v>
      </c>
      <c r="P89" s="35">
        <v>35700</v>
      </c>
      <c r="Q89" s="22">
        <v>88</v>
      </c>
    </row>
    <row r="90" spans="1:17" s="692" customFormat="1" ht="15.75" customHeight="1" x14ac:dyDescent="0.25">
      <c r="A90" s="406" t="s">
        <v>41</v>
      </c>
      <c r="B90" s="46">
        <v>26</v>
      </c>
      <c r="C90" s="47">
        <v>96</v>
      </c>
      <c r="D90" s="47">
        <v>4000</v>
      </c>
      <c r="E90" s="35" t="s">
        <v>27</v>
      </c>
      <c r="F90" s="397">
        <v>3.4590000000000001</v>
      </c>
      <c r="G90" s="398">
        <v>154</v>
      </c>
      <c r="H90" s="394">
        <v>3</v>
      </c>
      <c r="I90" s="37">
        <f t="shared" si="24"/>
        <v>2.9951999999999999E-2</v>
      </c>
      <c r="J90" s="38">
        <f t="shared" si="25"/>
        <v>1.056</v>
      </c>
      <c r="K90" s="130">
        <f t="shared" si="26"/>
        <v>890.61818181818171</v>
      </c>
      <c r="L90" s="40">
        <f t="shared" si="27"/>
        <v>940.49279999999999</v>
      </c>
      <c r="M90" s="389">
        <v>31400</v>
      </c>
      <c r="N90" s="130">
        <f t="shared" si="28"/>
        <v>1012.5818181818181</v>
      </c>
      <c r="O90" s="47">
        <f t="shared" si="29"/>
        <v>1069.2864</v>
      </c>
      <c r="P90" s="35">
        <v>35700</v>
      </c>
      <c r="Q90" s="22">
        <v>88</v>
      </c>
    </row>
    <row r="91" spans="1:17" s="692" customFormat="1" ht="15.75" customHeight="1" x14ac:dyDescent="0.25">
      <c r="A91" s="406" t="s">
        <v>41</v>
      </c>
      <c r="B91" s="46">
        <v>26</v>
      </c>
      <c r="C91" s="47">
        <v>96</v>
      </c>
      <c r="D91" s="47">
        <v>5000</v>
      </c>
      <c r="E91" s="35" t="s">
        <v>27</v>
      </c>
      <c r="F91" s="397">
        <v>3.4590000000000001</v>
      </c>
      <c r="G91" s="398">
        <v>154</v>
      </c>
      <c r="H91" s="394">
        <v>3</v>
      </c>
      <c r="I91" s="37">
        <f t="shared" si="24"/>
        <v>3.7440000000000001E-2</v>
      </c>
      <c r="J91" s="38">
        <f t="shared" si="25"/>
        <v>1.32</v>
      </c>
      <c r="K91" s="130">
        <f t="shared" si="26"/>
        <v>842.4</v>
      </c>
      <c r="L91" s="40">
        <f t="shared" si="27"/>
        <v>1111.9680000000001</v>
      </c>
      <c r="M91" s="389">
        <v>29700</v>
      </c>
      <c r="N91" s="130">
        <f t="shared" si="28"/>
        <v>958.69090909090903</v>
      </c>
      <c r="O91" s="47">
        <f t="shared" si="29"/>
        <v>1265.472</v>
      </c>
      <c r="P91" s="35">
        <v>33800</v>
      </c>
      <c r="Q91" s="22">
        <v>88</v>
      </c>
    </row>
    <row r="92" spans="1:17" ht="15.75" customHeight="1" thickBot="1" x14ac:dyDescent="0.3">
      <c r="A92" s="407" t="s">
        <v>41</v>
      </c>
      <c r="B92" s="276">
        <v>26</v>
      </c>
      <c r="C92" s="277">
        <v>96</v>
      </c>
      <c r="D92" s="277">
        <v>6000</v>
      </c>
      <c r="E92" s="281" t="s">
        <v>27</v>
      </c>
      <c r="F92" s="408">
        <v>6.9180000000000001</v>
      </c>
      <c r="G92" s="402">
        <v>154</v>
      </c>
      <c r="H92" s="280">
        <v>3</v>
      </c>
      <c r="I92" s="283">
        <f t="shared" si="24"/>
        <v>4.4927999999999996E-2</v>
      </c>
      <c r="J92" s="284">
        <f t="shared" si="25"/>
        <v>1.5840000000000001</v>
      </c>
      <c r="K92" s="287">
        <f t="shared" si="26"/>
        <v>890.6181818181816</v>
      </c>
      <c r="L92" s="329">
        <f t="shared" si="27"/>
        <v>1410.7391999999998</v>
      </c>
      <c r="M92" s="389">
        <v>31400</v>
      </c>
      <c r="N92" s="287">
        <f t="shared" si="28"/>
        <v>1012.5818181818181</v>
      </c>
      <c r="O92" s="277">
        <f t="shared" si="29"/>
        <v>1603.9295999999999</v>
      </c>
      <c r="P92" s="35">
        <v>35700</v>
      </c>
      <c r="Q92" s="22">
        <v>88</v>
      </c>
    </row>
    <row r="93" spans="1:17" ht="15.75" customHeight="1" thickBot="1" x14ac:dyDescent="0.3">
      <c r="A93" s="413" t="s">
        <v>41</v>
      </c>
      <c r="B93" s="414">
        <v>26</v>
      </c>
      <c r="C93" s="415">
        <v>96</v>
      </c>
      <c r="D93" s="415">
        <v>2000</v>
      </c>
      <c r="E93" s="416" t="s">
        <v>29</v>
      </c>
      <c r="F93" s="417">
        <v>2.306</v>
      </c>
      <c r="G93" s="418">
        <v>154</v>
      </c>
      <c r="H93" s="419">
        <v>3</v>
      </c>
      <c r="I93" s="420">
        <f t="shared" si="24"/>
        <v>1.4976E-2</v>
      </c>
      <c r="J93" s="421">
        <f t="shared" si="25"/>
        <v>0.52800000000000002</v>
      </c>
      <c r="K93" s="422">
        <f t="shared" si="26"/>
        <v>521.89090909090908</v>
      </c>
      <c r="L93" s="423">
        <f t="shared" si="27"/>
        <v>275.55840000000001</v>
      </c>
      <c r="M93" s="424">
        <v>18400</v>
      </c>
      <c r="N93" s="422">
        <f t="shared" si="28"/>
        <v>592.79999999999995</v>
      </c>
      <c r="O93" s="425">
        <f t="shared" si="29"/>
        <v>312.9984</v>
      </c>
      <c r="P93" s="449">
        <v>20900</v>
      </c>
      <c r="Q93" s="22">
        <v>88</v>
      </c>
    </row>
    <row r="94" spans="1:17" s="692" customFormat="1" ht="15.75" customHeight="1" thickBot="1" x14ac:dyDescent="0.3">
      <c r="A94" s="390" t="s">
        <v>41</v>
      </c>
      <c r="B94" s="391">
        <v>26</v>
      </c>
      <c r="C94" s="289">
        <v>96</v>
      </c>
      <c r="D94" s="289">
        <v>3000</v>
      </c>
      <c r="E94" s="300" t="s">
        <v>29</v>
      </c>
      <c r="F94" s="399">
        <v>2.306</v>
      </c>
      <c r="G94" s="400">
        <v>154</v>
      </c>
      <c r="H94" s="394">
        <v>3</v>
      </c>
      <c r="I94" s="37">
        <f t="shared" si="24"/>
        <v>2.2463999999999998E-2</v>
      </c>
      <c r="J94" s="38">
        <f t="shared" si="25"/>
        <v>0.79200000000000004</v>
      </c>
      <c r="K94" s="130">
        <f t="shared" si="26"/>
        <v>521.89090909090896</v>
      </c>
      <c r="L94" s="40">
        <f t="shared" si="27"/>
        <v>413.33759999999995</v>
      </c>
      <c r="M94" s="424">
        <v>18400</v>
      </c>
      <c r="N94" s="130">
        <f t="shared" si="28"/>
        <v>592.79999999999995</v>
      </c>
      <c r="O94" s="47">
        <f t="shared" si="29"/>
        <v>469.49759999999998</v>
      </c>
      <c r="P94" s="449">
        <v>20900</v>
      </c>
      <c r="Q94" s="22">
        <v>88</v>
      </c>
    </row>
    <row r="95" spans="1:17" ht="15.75" customHeight="1" thickBot="1" x14ac:dyDescent="0.3">
      <c r="A95" s="390" t="s">
        <v>41</v>
      </c>
      <c r="B95" s="391">
        <v>26</v>
      </c>
      <c r="C95" s="289">
        <v>96</v>
      </c>
      <c r="D95" s="289">
        <v>4000</v>
      </c>
      <c r="E95" s="300" t="s">
        <v>29</v>
      </c>
      <c r="F95" s="399">
        <v>2.306</v>
      </c>
      <c r="G95" s="400">
        <v>154</v>
      </c>
      <c r="H95" s="394">
        <v>3</v>
      </c>
      <c r="I95" s="37">
        <f t="shared" si="24"/>
        <v>2.9951999999999999E-2</v>
      </c>
      <c r="J95" s="38">
        <f t="shared" si="25"/>
        <v>1.056</v>
      </c>
      <c r="K95" s="130">
        <f t="shared" si="26"/>
        <v>521.89090909090908</v>
      </c>
      <c r="L95" s="40">
        <f t="shared" si="27"/>
        <v>551.11680000000001</v>
      </c>
      <c r="M95" s="424">
        <v>18400</v>
      </c>
      <c r="N95" s="130">
        <f t="shared" si="28"/>
        <v>592.79999999999995</v>
      </c>
      <c r="O95" s="47">
        <f t="shared" si="29"/>
        <v>625.99680000000001</v>
      </c>
      <c r="P95" s="449">
        <v>20900</v>
      </c>
      <c r="Q95" s="22">
        <v>88</v>
      </c>
    </row>
    <row r="96" spans="1:17" s="692" customFormat="1" ht="15.75" customHeight="1" thickBot="1" x14ac:dyDescent="0.3">
      <c r="A96" s="390" t="s">
        <v>41</v>
      </c>
      <c r="B96" s="391">
        <v>26</v>
      </c>
      <c r="C96" s="289">
        <v>96</v>
      </c>
      <c r="D96" s="289">
        <v>5000</v>
      </c>
      <c r="E96" s="300" t="s">
        <v>29</v>
      </c>
      <c r="F96" s="399">
        <v>2.306</v>
      </c>
      <c r="G96" s="400">
        <v>154</v>
      </c>
      <c r="H96" s="394">
        <v>3</v>
      </c>
      <c r="I96" s="37">
        <f t="shared" si="24"/>
        <v>3.7440000000000001E-2</v>
      </c>
      <c r="J96" s="38">
        <f t="shared" si="25"/>
        <v>1.32</v>
      </c>
      <c r="K96" s="130">
        <f t="shared" si="26"/>
        <v>521.89090909090908</v>
      </c>
      <c r="L96" s="40">
        <f t="shared" si="27"/>
        <v>688.89600000000007</v>
      </c>
      <c r="M96" s="424">
        <v>18400</v>
      </c>
      <c r="N96" s="130">
        <f t="shared" si="28"/>
        <v>592.79999999999995</v>
      </c>
      <c r="O96" s="47">
        <f t="shared" si="29"/>
        <v>782.49599999999998</v>
      </c>
      <c r="P96" s="449">
        <v>20900</v>
      </c>
      <c r="Q96" s="22">
        <v>88</v>
      </c>
    </row>
    <row r="97" spans="1:17" ht="15.75" customHeight="1" thickBot="1" x14ac:dyDescent="0.3">
      <c r="A97" s="427" t="s">
        <v>41</v>
      </c>
      <c r="B97" s="428">
        <v>26</v>
      </c>
      <c r="C97" s="429">
        <v>96</v>
      </c>
      <c r="D97" s="429">
        <v>6000</v>
      </c>
      <c r="E97" s="430" t="s">
        <v>29</v>
      </c>
      <c r="F97" s="401">
        <v>3.4590000000000001</v>
      </c>
      <c r="G97" s="402">
        <v>154</v>
      </c>
      <c r="H97" s="280">
        <v>3</v>
      </c>
      <c r="I97" s="283">
        <f t="shared" si="24"/>
        <v>4.4927999999999996E-2</v>
      </c>
      <c r="J97" s="284">
        <f t="shared" si="25"/>
        <v>1.5840000000000001</v>
      </c>
      <c r="K97" s="287">
        <f t="shared" si="26"/>
        <v>567.27272727272725</v>
      </c>
      <c r="L97" s="329">
        <f t="shared" si="27"/>
        <v>898.56</v>
      </c>
      <c r="M97" s="424">
        <v>20000</v>
      </c>
      <c r="N97" s="287">
        <f t="shared" si="28"/>
        <v>646.69090909090892</v>
      </c>
      <c r="O97" s="277">
        <f t="shared" si="29"/>
        <v>1024.3583999999998</v>
      </c>
      <c r="P97" s="449">
        <v>22800</v>
      </c>
      <c r="Q97" s="22">
        <v>88</v>
      </c>
    </row>
    <row r="98" spans="1:17" ht="15.75" customHeight="1" thickBot="1" x14ac:dyDescent="0.3">
      <c r="A98" s="432" t="s">
        <v>40</v>
      </c>
      <c r="B98" s="433">
        <v>26</v>
      </c>
      <c r="C98" s="434">
        <v>121</v>
      </c>
      <c r="D98" s="434">
        <v>2000</v>
      </c>
      <c r="E98" s="435" t="s">
        <v>27</v>
      </c>
      <c r="F98" s="436">
        <v>2.306</v>
      </c>
      <c r="G98" s="418">
        <v>154</v>
      </c>
      <c r="H98" s="419">
        <v>3</v>
      </c>
      <c r="I98" s="420">
        <f t="shared" si="24"/>
        <v>1.8876E-2</v>
      </c>
      <c r="J98" s="421">
        <f t="shared" si="25"/>
        <v>0.67800000000000005</v>
      </c>
      <c r="K98" s="422">
        <f t="shared" si="26"/>
        <v>835.22123893805303</v>
      </c>
      <c r="L98" s="423">
        <f t="shared" si="27"/>
        <v>566.28</v>
      </c>
      <c r="M98" s="424">
        <v>30000</v>
      </c>
      <c r="N98" s="422">
        <f t="shared" si="28"/>
        <v>927.09557522123885</v>
      </c>
      <c r="O98" s="425">
        <f t="shared" si="29"/>
        <v>628.57079999999996</v>
      </c>
      <c r="P98" s="449">
        <v>33300</v>
      </c>
      <c r="Q98" s="22">
        <v>113</v>
      </c>
    </row>
    <row r="99" spans="1:17" ht="15.75" customHeight="1" thickBot="1" x14ac:dyDescent="0.3">
      <c r="A99" s="406" t="s">
        <v>41</v>
      </c>
      <c r="B99" s="46">
        <v>26</v>
      </c>
      <c r="C99" s="52">
        <v>121</v>
      </c>
      <c r="D99" s="47">
        <v>3000</v>
      </c>
      <c r="E99" s="35" t="s">
        <v>27</v>
      </c>
      <c r="F99" s="397">
        <v>3.4590000000000001</v>
      </c>
      <c r="G99" s="398">
        <v>154</v>
      </c>
      <c r="H99" s="394">
        <v>3</v>
      </c>
      <c r="I99" s="37">
        <f t="shared" si="24"/>
        <v>2.8313999999999999E-2</v>
      </c>
      <c r="J99" s="38">
        <f t="shared" si="25"/>
        <v>1.0170000000000001</v>
      </c>
      <c r="K99" s="130">
        <f t="shared" si="26"/>
        <v>896.47079646017687</v>
      </c>
      <c r="L99" s="40">
        <f t="shared" si="27"/>
        <v>911.71079999999995</v>
      </c>
      <c r="M99" s="424">
        <v>32200</v>
      </c>
      <c r="N99" s="130">
        <f t="shared" si="28"/>
        <v>1016.1858407079645</v>
      </c>
      <c r="O99" s="47">
        <f t="shared" si="29"/>
        <v>1033.461</v>
      </c>
      <c r="P99" s="449">
        <v>36500</v>
      </c>
      <c r="Q99" s="22">
        <v>113</v>
      </c>
    </row>
    <row r="100" spans="1:17" s="692" customFormat="1" ht="15.75" customHeight="1" thickBot="1" x14ac:dyDescent="0.3">
      <c r="A100" s="406" t="s">
        <v>171</v>
      </c>
      <c r="B100" s="46">
        <v>26</v>
      </c>
      <c r="C100" s="52">
        <v>121</v>
      </c>
      <c r="D100" s="47">
        <v>4000</v>
      </c>
      <c r="E100" s="35" t="s">
        <v>27</v>
      </c>
      <c r="F100" s="397">
        <v>3.4590000000000001</v>
      </c>
      <c r="G100" s="398">
        <v>154</v>
      </c>
      <c r="H100" s="394">
        <v>3</v>
      </c>
      <c r="I100" s="37">
        <f t="shared" si="24"/>
        <v>3.7752000000000001E-2</v>
      </c>
      <c r="J100" s="38">
        <f t="shared" si="25"/>
        <v>1.3560000000000001</v>
      </c>
      <c r="K100" s="130">
        <f t="shared" si="26"/>
        <v>896.47079646017687</v>
      </c>
      <c r="L100" s="40">
        <f t="shared" si="27"/>
        <v>1215.6143999999999</v>
      </c>
      <c r="M100" s="424">
        <v>32200</v>
      </c>
      <c r="N100" s="130">
        <f t="shared" si="28"/>
        <v>1016.1858407079646</v>
      </c>
      <c r="O100" s="47">
        <f t="shared" si="29"/>
        <v>1377.9480000000001</v>
      </c>
      <c r="P100" s="449">
        <v>36500</v>
      </c>
      <c r="Q100" s="22">
        <v>113</v>
      </c>
    </row>
    <row r="101" spans="1:17" s="692" customFormat="1" ht="15.75" customHeight="1" thickBot="1" x14ac:dyDescent="0.3">
      <c r="A101" s="406" t="s">
        <v>41</v>
      </c>
      <c r="B101" s="46">
        <v>26</v>
      </c>
      <c r="C101" s="52">
        <v>121</v>
      </c>
      <c r="D101" s="47">
        <v>5000</v>
      </c>
      <c r="E101" s="35" t="s">
        <v>27</v>
      </c>
      <c r="F101" s="397">
        <v>3.4590000000000001</v>
      </c>
      <c r="G101" s="398">
        <v>154</v>
      </c>
      <c r="H101" s="394">
        <v>3</v>
      </c>
      <c r="I101" s="37">
        <f t="shared" si="24"/>
        <v>4.7190000000000003E-2</v>
      </c>
      <c r="J101" s="38">
        <f t="shared" si="25"/>
        <v>1.6949999999999998</v>
      </c>
      <c r="K101" s="130">
        <f t="shared" si="26"/>
        <v>835.22123893805315</v>
      </c>
      <c r="L101" s="40">
        <f t="shared" si="27"/>
        <v>1415.7</v>
      </c>
      <c r="M101" s="424">
        <v>30000</v>
      </c>
      <c r="N101" s="130">
        <f t="shared" si="28"/>
        <v>927.09557522123907</v>
      </c>
      <c r="O101" s="47">
        <f t="shared" si="29"/>
        <v>1571.4270000000001</v>
      </c>
      <c r="P101" s="449">
        <v>33300</v>
      </c>
      <c r="Q101" s="22">
        <v>113</v>
      </c>
    </row>
    <row r="102" spans="1:17" ht="15.75" customHeight="1" thickBot="1" x14ac:dyDescent="0.3">
      <c r="A102" s="407" t="s">
        <v>41</v>
      </c>
      <c r="B102" s="276">
        <v>26</v>
      </c>
      <c r="C102" s="278">
        <v>121</v>
      </c>
      <c r="D102" s="277">
        <v>6000</v>
      </c>
      <c r="E102" s="281" t="s">
        <v>27</v>
      </c>
      <c r="F102" s="408">
        <v>6.9180000000000001</v>
      </c>
      <c r="G102" s="402">
        <v>154</v>
      </c>
      <c r="H102" s="280">
        <v>3</v>
      </c>
      <c r="I102" s="283">
        <f t="shared" si="24"/>
        <v>5.6627999999999998E-2</v>
      </c>
      <c r="J102" s="284">
        <f t="shared" si="25"/>
        <v>2.0340000000000003</v>
      </c>
      <c r="K102" s="287">
        <f t="shared" si="26"/>
        <v>896.47079646017687</v>
      </c>
      <c r="L102" s="329">
        <f t="shared" si="27"/>
        <v>1823.4215999999999</v>
      </c>
      <c r="M102" s="424">
        <v>32200</v>
      </c>
      <c r="N102" s="287">
        <f t="shared" si="28"/>
        <v>1016.1858407079645</v>
      </c>
      <c r="O102" s="277">
        <f t="shared" si="29"/>
        <v>2066.922</v>
      </c>
      <c r="P102" s="449">
        <v>36500</v>
      </c>
      <c r="Q102" s="22">
        <v>113</v>
      </c>
    </row>
    <row r="103" spans="1:17" s="318" customFormat="1" ht="15.75" customHeight="1" thickBot="1" x14ac:dyDescent="0.3">
      <c r="A103" s="432" t="s">
        <v>40</v>
      </c>
      <c r="B103" s="433">
        <v>26</v>
      </c>
      <c r="C103" s="434">
        <v>96</v>
      </c>
      <c r="D103" s="434">
        <v>2000</v>
      </c>
      <c r="E103" s="435" t="s">
        <v>29</v>
      </c>
      <c r="F103" s="436">
        <v>2.306</v>
      </c>
      <c r="G103" s="418">
        <v>154</v>
      </c>
      <c r="H103" s="419">
        <v>5</v>
      </c>
      <c r="I103" s="420">
        <f t="shared" si="24"/>
        <v>2.496E-2</v>
      </c>
      <c r="J103" s="421">
        <f t="shared" si="25"/>
        <v>1.1300000000000001</v>
      </c>
      <c r="K103" s="422">
        <f t="shared" si="26"/>
        <v>406.42831858407078</v>
      </c>
      <c r="L103" s="423">
        <f t="shared" si="27"/>
        <v>459.26400000000001</v>
      </c>
      <c r="M103" s="424">
        <v>18400</v>
      </c>
      <c r="N103" s="422">
        <f t="shared" si="28"/>
        <v>461.64955752212381</v>
      </c>
      <c r="O103" s="425">
        <f t="shared" si="29"/>
        <v>521.66399999999999</v>
      </c>
      <c r="P103" s="449">
        <v>20900</v>
      </c>
      <c r="Q103" s="22">
        <v>113</v>
      </c>
    </row>
    <row r="104" spans="1:17" ht="15.75" customHeight="1" thickBot="1" x14ac:dyDescent="0.3">
      <c r="A104" s="406" t="s">
        <v>41</v>
      </c>
      <c r="B104" s="46">
        <v>26</v>
      </c>
      <c r="C104" s="52">
        <v>121</v>
      </c>
      <c r="D104" s="47">
        <v>3000</v>
      </c>
      <c r="E104" s="435" t="s">
        <v>29</v>
      </c>
      <c r="F104" s="397">
        <v>3.4590000000000001</v>
      </c>
      <c r="G104" s="398">
        <v>154</v>
      </c>
      <c r="H104" s="394">
        <v>3</v>
      </c>
      <c r="I104" s="37">
        <f t="shared" si="24"/>
        <v>2.8313999999999999E-2</v>
      </c>
      <c r="J104" s="38">
        <f t="shared" si="25"/>
        <v>1.0170000000000001</v>
      </c>
      <c r="K104" s="130">
        <f t="shared" si="26"/>
        <v>512.2690265486724</v>
      </c>
      <c r="L104" s="40">
        <f t="shared" si="27"/>
        <v>520.97759999999994</v>
      </c>
      <c r="M104" s="424">
        <v>18400</v>
      </c>
      <c r="N104" s="130">
        <f t="shared" si="28"/>
        <v>581.87079646017696</v>
      </c>
      <c r="O104" s="47">
        <f t="shared" si="29"/>
        <v>591.76260000000002</v>
      </c>
      <c r="P104" s="449">
        <v>20900</v>
      </c>
      <c r="Q104" s="22">
        <v>113</v>
      </c>
    </row>
    <row r="105" spans="1:17" s="692" customFormat="1" ht="15.75" customHeight="1" thickBot="1" x14ac:dyDescent="0.3">
      <c r="A105" s="406" t="s">
        <v>41</v>
      </c>
      <c r="B105" s="46">
        <v>26</v>
      </c>
      <c r="C105" s="52">
        <v>121</v>
      </c>
      <c r="D105" s="47">
        <v>4000</v>
      </c>
      <c r="E105" s="435" t="s">
        <v>29</v>
      </c>
      <c r="F105" s="397">
        <v>3.4590000000000001</v>
      </c>
      <c r="G105" s="398">
        <v>154</v>
      </c>
      <c r="H105" s="394">
        <v>3</v>
      </c>
      <c r="I105" s="37">
        <f t="shared" si="24"/>
        <v>3.7752000000000001E-2</v>
      </c>
      <c r="J105" s="38">
        <f t="shared" si="25"/>
        <v>1.3560000000000001</v>
      </c>
      <c r="K105" s="130">
        <f t="shared" si="26"/>
        <v>512.26902654867251</v>
      </c>
      <c r="L105" s="40">
        <f t="shared" si="27"/>
        <v>694.63679999999999</v>
      </c>
      <c r="M105" s="424">
        <v>18400</v>
      </c>
      <c r="N105" s="130">
        <f t="shared" si="28"/>
        <v>581.87079646017696</v>
      </c>
      <c r="O105" s="47">
        <f t="shared" si="29"/>
        <v>789.01679999999999</v>
      </c>
      <c r="P105" s="449">
        <v>20900</v>
      </c>
      <c r="Q105" s="22">
        <v>113</v>
      </c>
    </row>
    <row r="106" spans="1:17" s="692" customFormat="1" ht="15.75" customHeight="1" thickBot="1" x14ac:dyDescent="0.3">
      <c r="A106" s="406" t="s">
        <v>41</v>
      </c>
      <c r="B106" s="46">
        <v>26</v>
      </c>
      <c r="C106" s="52">
        <v>121</v>
      </c>
      <c r="D106" s="47">
        <v>5000</v>
      </c>
      <c r="E106" s="435" t="s">
        <v>29</v>
      </c>
      <c r="F106" s="397">
        <v>3.4590000000000001</v>
      </c>
      <c r="G106" s="398">
        <v>154</v>
      </c>
      <c r="H106" s="394">
        <v>3</v>
      </c>
      <c r="I106" s="37">
        <f t="shared" si="24"/>
        <v>4.7190000000000003E-2</v>
      </c>
      <c r="J106" s="38">
        <f t="shared" si="25"/>
        <v>1.6949999999999998</v>
      </c>
      <c r="K106" s="130">
        <f t="shared" si="26"/>
        <v>512.26902654867263</v>
      </c>
      <c r="L106" s="40">
        <f t="shared" si="27"/>
        <v>868.29600000000005</v>
      </c>
      <c r="M106" s="424">
        <v>18400</v>
      </c>
      <c r="N106" s="130">
        <f t="shared" si="28"/>
        <v>581.87079646017708</v>
      </c>
      <c r="O106" s="47">
        <f t="shared" si="29"/>
        <v>986.27100000000007</v>
      </c>
      <c r="P106" s="449">
        <v>20900</v>
      </c>
      <c r="Q106" s="22">
        <v>113</v>
      </c>
    </row>
    <row r="107" spans="1:17" ht="15.75" customHeight="1" thickBot="1" x14ac:dyDescent="0.3">
      <c r="A107" s="407" t="s">
        <v>41</v>
      </c>
      <c r="B107" s="276">
        <v>26</v>
      </c>
      <c r="C107" s="278">
        <v>121</v>
      </c>
      <c r="D107" s="277">
        <v>6000</v>
      </c>
      <c r="E107" s="435" t="s">
        <v>29</v>
      </c>
      <c r="F107" s="408">
        <v>6.9180000000000001</v>
      </c>
      <c r="G107" s="402">
        <v>154</v>
      </c>
      <c r="H107" s="280">
        <v>3</v>
      </c>
      <c r="I107" s="283">
        <f t="shared" si="24"/>
        <v>5.6627999999999998E-2</v>
      </c>
      <c r="J107" s="284">
        <f t="shared" si="25"/>
        <v>2.0340000000000003</v>
      </c>
      <c r="K107" s="287">
        <f t="shared" si="26"/>
        <v>556.81415929203536</v>
      </c>
      <c r="L107" s="329">
        <f t="shared" si="27"/>
        <v>1132.56</v>
      </c>
      <c r="M107" s="424">
        <v>20000</v>
      </c>
      <c r="N107" s="287">
        <f t="shared" si="28"/>
        <v>634.76814159292019</v>
      </c>
      <c r="O107" s="277">
        <f t="shared" si="29"/>
        <v>1291.1183999999998</v>
      </c>
      <c r="P107" s="449">
        <v>22800</v>
      </c>
      <c r="Q107" s="22">
        <v>113</v>
      </c>
    </row>
    <row r="108" spans="1:17" ht="15.75" customHeight="1" thickBot="1" x14ac:dyDescent="0.3">
      <c r="A108" s="413" t="s">
        <v>41</v>
      </c>
      <c r="B108" s="433">
        <v>36</v>
      </c>
      <c r="C108" s="415">
        <v>96</v>
      </c>
      <c r="D108" s="415">
        <v>2000</v>
      </c>
      <c r="E108" s="416" t="s">
        <v>27</v>
      </c>
      <c r="F108" s="417">
        <v>2.306</v>
      </c>
      <c r="G108" s="418">
        <v>154</v>
      </c>
      <c r="H108" s="419">
        <v>3</v>
      </c>
      <c r="I108" s="420">
        <f t="shared" si="24"/>
        <v>2.0735999999999997E-2</v>
      </c>
      <c r="J108" s="421">
        <f t="shared" si="25"/>
        <v>0.52800000000000002</v>
      </c>
      <c r="K108" s="422">
        <f t="shared" si="26"/>
        <v>1166.3999999999996</v>
      </c>
      <c r="L108" s="423">
        <f t="shared" si="27"/>
        <v>615.85919999999987</v>
      </c>
      <c r="M108" s="424">
        <v>29700</v>
      </c>
      <c r="N108" s="422">
        <f t="shared" si="28"/>
        <v>1327.4181818181814</v>
      </c>
      <c r="O108" s="425">
        <f t="shared" si="29"/>
        <v>700.87679999999989</v>
      </c>
      <c r="P108" s="449">
        <v>33800</v>
      </c>
      <c r="Q108" s="22">
        <v>88</v>
      </c>
    </row>
    <row r="109" spans="1:17" ht="15.75" customHeight="1" thickBot="1" x14ac:dyDescent="0.3">
      <c r="A109" s="390" t="s">
        <v>41</v>
      </c>
      <c r="B109" s="51">
        <v>36</v>
      </c>
      <c r="C109" s="289">
        <v>96</v>
      </c>
      <c r="D109" s="289">
        <v>3000</v>
      </c>
      <c r="E109" s="416" t="s">
        <v>27</v>
      </c>
      <c r="F109" s="399">
        <v>2.306</v>
      </c>
      <c r="G109" s="400">
        <v>154</v>
      </c>
      <c r="H109" s="394">
        <v>3</v>
      </c>
      <c r="I109" s="37">
        <f t="shared" si="24"/>
        <v>3.1104E-2</v>
      </c>
      <c r="J109" s="38">
        <f t="shared" si="25"/>
        <v>0.79200000000000004</v>
      </c>
      <c r="K109" s="130">
        <f t="shared" si="26"/>
        <v>1233.1636363636364</v>
      </c>
      <c r="L109" s="40">
        <f t="shared" si="27"/>
        <v>976.66560000000004</v>
      </c>
      <c r="M109" s="424">
        <v>31400</v>
      </c>
      <c r="N109" s="130">
        <f t="shared" si="28"/>
        <v>1402.0363636363636</v>
      </c>
      <c r="O109" s="47">
        <f t="shared" si="29"/>
        <v>1110.4128000000001</v>
      </c>
      <c r="P109" s="449">
        <v>35700</v>
      </c>
      <c r="Q109" s="22">
        <v>88</v>
      </c>
    </row>
    <row r="110" spans="1:17" s="692" customFormat="1" ht="15.75" customHeight="1" thickBot="1" x14ac:dyDescent="0.3">
      <c r="A110" s="390" t="s">
        <v>41</v>
      </c>
      <c r="B110" s="51">
        <v>36</v>
      </c>
      <c r="C110" s="289">
        <v>96</v>
      </c>
      <c r="D110" s="289">
        <v>4000</v>
      </c>
      <c r="E110" s="416" t="s">
        <v>27</v>
      </c>
      <c r="F110" s="399">
        <v>2.306</v>
      </c>
      <c r="G110" s="400">
        <v>154</v>
      </c>
      <c r="H110" s="394">
        <v>3</v>
      </c>
      <c r="I110" s="37">
        <f t="shared" si="24"/>
        <v>4.1471999999999995E-2</v>
      </c>
      <c r="J110" s="38">
        <f t="shared" si="25"/>
        <v>1.056</v>
      </c>
      <c r="K110" s="130">
        <f t="shared" si="26"/>
        <v>1233.1636363636362</v>
      </c>
      <c r="L110" s="40">
        <f t="shared" si="27"/>
        <v>1302.2207999999998</v>
      </c>
      <c r="M110" s="424">
        <v>31400</v>
      </c>
      <c r="N110" s="130">
        <f t="shared" si="28"/>
        <v>1402.0363636363634</v>
      </c>
      <c r="O110" s="47">
        <f t="shared" si="29"/>
        <v>1480.5503999999999</v>
      </c>
      <c r="P110" s="449">
        <v>35700</v>
      </c>
      <c r="Q110" s="22">
        <v>88</v>
      </c>
    </row>
    <row r="111" spans="1:17" s="692" customFormat="1" ht="15.75" customHeight="1" thickBot="1" x14ac:dyDescent="0.3">
      <c r="A111" s="390" t="s">
        <v>41</v>
      </c>
      <c r="B111" s="51">
        <v>36</v>
      </c>
      <c r="C111" s="289">
        <v>96</v>
      </c>
      <c r="D111" s="289">
        <v>5000</v>
      </c>
      <c r="E111" s="416" t="s">
        <v>27</v>
      </c>
      <c r="F111" s="399">
        <v>2.306</v>
      </c>
      <c r="G111" s="400">
        <v>154</v>
      </c>
      <c r="H111" s="394">
        <v>3</v>
      </c>
      <c r="I111" s="37">
        <f t="shared" si="24"/>
        <v>5.1839999999999997E-2</v>
      </c>
      <c r="J111" s="38">
        <f t="shared" si="25"/>
        <v>1.32</v>
      </c>
      <c r="K111" s="130">
        <f t="shared" si="26"/>
        <v>1166.3999999999999</v>
      </c>
      <c r="L111" s="40">
        <f t="shared" si="27"/>
        <v>1539.6479999999999</v>
      </c>
      <c r="M111" s="424">
        <v>29700</v>
      </c>
      <c r="N111" s="130">
        <f t="shared" si="28"/>
        <v>1327.4181818181817</v>
      </c>
      <c r="O111" s="47">
        <f t="shared" si="29"/>
        <v>1752.192</v>
      </c>
      <c r="P111" s="449">
        <v>33800</v>
      </c>
      <c r="Q111" s="22">
        <v>88</v>
      </c>
    </row>
    <row r="112" spans="1:17" s="385" customFormat="1" ht="15.75" customHeight="1" thickBot="1" x14ac:dyDescent="0.3">
      <c r="A112" s="427" t="s">
        <v>41</v>
      </c>
      <c r="B112" s="437">
        <v>36</v>
      </c>
      <c r="C112" s="429">
        <v>96</v>
      </c>
      <c r="D112" s="429">
        <v>6000</v>
      </c>
      <c r="E112" s="416" t="s">
        <v>27</v>
      </c>
      <c r="F112" s="401">
        <v>3.4590000000000001</v>
      </c>
      <c r="G112" s="402">
        <v>154</v>
      </c>
      <c r="H112" s="280">
        <v>3</v>
      </c>
      <c r="I112" s="283">
        <f t="shared" si="24"/>
        <v>6.2207999999999999E-2</v>
      </c>
      <c r="J112" s="284">
        <f t="shared" si="25"/>
        <v>1.5840000000000001</v>
      </c>
      <c r="K112" s="287">
        <f t="shared" si="26"/>
        <v>1233.1636363636364</v>
      </c>
      <c r="L112" s="329">
        <f t="shared" si="27"/>
        <v>1953.3312000000001</v>
      </c>
      <c r="M112" s="424">
        <v>31400</v>
      </c>
      <c r="N112" s="287">
        <f t="shared" si="28"/>
        <v>1402.0363636363636</v>
      </c>
      <c r="O112" s="277">
        <f t="shared" si="29"/>
        <v>2220.8256000000001</v>
      </c>
      <c r="P112" s="449">
        <v>35700</v>
      </c>
      <c r="Q112" s="22">
        <v>88</v>
      </c>
    </row>
    <row r="113" spans="1:17" ht="15.75" customHeight="1" thickBot="1" x14ac:dyDescent="0.3">
      <c r="A113" s="413" t="s">
        <v>41</v>
      </c>
      <c r="B113" s="433">
        <v>36</v>
      </c>
      <c r="C113" s="415">
        <v>96</v>
      </c>
      <c r="D113" s="415">
        <v>2000</v>
      </c>
      <c r="E113" s="416" t="s">
        <v>29</v>
      </c>
      <c r="F113" s="417">
        <v>2.306</v>
      </c>
      <c r="G113" s="418">
        <v>154</v>
      </c>
      <c r="H113" s="419">
        <v>3</v>
      </c>
      <c r="I113" s="420">
        <f t="shared" si="24"/>
        <v>2.0735999999999997E-2</v>
      </c>
      <c r="J113" s="421">
        <f t="shared" si="25"/>
        <v>0.52800000000000002</v>
      </c>
      <c r="K113" s="422">
        <f t="shared" si="26"/>
        <v>722.6181818181816</v>
      </c>
      <c r="L113" s="423">
        <f t="shared" si="27"/>
        <v>381.54239999999993</v>
      </c>
      <c r="M113" s="424">
        <v>18400</v>
      </c>
      <c r="N113" s="422">
        <f t="shared" si="28"/>
        <v>820.79999999999984</v>
      </c>
      <c r="O113" s="425">
        <f t="shared" si="29"/>
        <v>433.38239999999996</v>
      </c>
      <c r="P113" s="449">
        <v>20900</v>
      </c>
      <c r="Q113" s="22">
        <v>88</v>
      </c>
    </row>
    <row r="114" spans="1:17" ht="15.75" customHeight="1" thickBot="1" x14ac:dyDescent="0.3">
      <c r="A114" s="390" t="s">
        <v>41</v>
      </c>
      <c r="B114" s="51">
        <v>36</v>
      </c>
      <c r="C114" s="289">
        <v>96</v>
      </c>
      <c r="D114" s="289">
        <v>3000</v>
      </c>
      <c r="E114" s="300" t="s">
        <v>29</v>
      </c>
      <c r="F114" s="399">
        <v>2.306</v>
      </c>
      <c r="G114" s="400">
        <v>154</v>
      </c>
      <c r="H114" s="394">
        <v>3</v>
      </c>
      <c r="I114" s="37">
        <f t="shared" si="24"/>
        <v>3.1104E-2</v>
      </c>
      <c r="J114" s="38">
        <f t="shared" si="25"/>
        <v>0.79200000000000004</v>
      </c>
      <c r="K114" s="130">
        <f t="shared" si="26"/>
        <v>722.61818181818171</v>
      </c>
      <c r="L114" s="40">
        <f t="shared" si="27"/>
        <v>572.31359999999995</v>
      </c>
      <c r="M114" s="424">
        <v>18400</v>
      </c>
      <c r="N114" s="130">
        <f t="shared" si="28"/>
        <v>820.79999999999984</v>
      </c>
      <c r="O114" s="47">
        <f t="shared" si="29"/>
        <v>650.07359999999994</v>
      </c>
      <c r="P114" s="449">
        <v>20900</v>
      </c>
      <c r="Q114" s="22">
        <v>88</v>
      </c>
    </row>
    <row r="115" spans="1:17" s="692" customFormat="1" ht="15.75" customHeight="1" thickBot="1" x14ac:dyDescent="0.3">
      <c r="A115" s="390" t="s">
        <v>41</v>
      </c>
      <c r="B115" s="51">
        <v>36</v>
      </c>
      <c r="C115" s="289">
        <v>96</v>
      </c>
      <c r="D115" s="289">
        <v>4000</v>
      </c>
      <c r="E115" s="300" t="s">
        <v>29</v>
      </c>
      <c r="F115" s="399">
        <v>2.306</v>
      </c>
      <c r="G115" s="400">
        <v>154</v>
      </c>
      <c r="H115" s="394">
        <v>3</v>
      </c>
      <c r="I115" s="37">
        <f t="shared" si="24"/>
        <v>4.1471999999999995E-2</v>
      </c>
      <c r="J115" s="38">
        <f t="shared" si="25"/>
        <v>1.056</v>
      </c>
      <c r="K115" s="130">
        <f t="shared" si="26"/>
        <v>722.6181818181816</v>
      </c>
      <c r="L115" s="40">
        <f t="shared" si="27"/>
        <v>763.08479999999986</v>
      </c>
      <c r="M115" s="424">
        <v>18400</v>
      </c>
      <c r="N115" s="130">
        <f t="shared" si="28"/>
        <v>820.79999999999984</v>
      </c>
      <c r="O115" s="47">
        <f t="shared" si="29"/>
        <v>866.76479999999992</v>
      </c>
      <c r="P115" s="449">
        <v>20900</v>
      </c>
      <c r="Q115" s="22">
        <v>88</v>
      </c>
    </row>
    <row r="116" spans="1:17" s="692" customFormat="1" ht="15.75" customHeight="1" thickBot="1" x14ac:dyDescent="0.3">
      <c r="A116" s="390" t="s">
        <v>41</v>
      </c>
      <c r="B116" s="51">
        <v>36</v>
      </c>
      <c r="C116" s="289">
        <v>96</v>
      </c>
      <c r="D116" s="289">
        <v>5000</v>
      </c>
      <c r="E116" s="300" t="s">
        <v>29</v>
      </c>
      <c r="F116" s="399">
        <v>2.306</v>
      </c>
      <c r="G116" s="400">
        <v>154</v>
      </c>
      <c r="H116" s="394">
        <v>3</v>
      </c>
      <c r="I116" s="37">
        <f t="shared" si="24"/>
        <v>5.1839999999999997E-2</v>
      </c>
      <c r="J116" s="38">
        <f t="shared" si="25"/>
        <v>1.32</v>
      </c>
      <c r="K116" s="130">
        <f t="shared" si="26"/>
        <v>722.61818181818182</v>
      </c>
      <c r="L116" s="40">
        <f t="shared" si="27"/>
        <v>953.85599999999999</v>
      </c>
      <c r="M116" s="424">
        <v>18400</v>
      </c>
      <c r="N116" s="130">
        <f t="shared" si="28"/>
        <v>820.79999999999984</v>
      </c>
      <c r="O116" s="47">
        <f t="shared" si="29"/>
        <v>1083.4559999999999</v>
      </c>
      <c r="P116" s="449">
        <v>20900</v>
      </c>
      <c r="Q116" s="22">
        <v>88</v>
      </c>
    </row>
    <row r="117" spans="1:17" s="318" customFormat="1" ht="15.75" customHeight="1" thickBot="1" x14ac:dyDescent="0.3">
      <c r="A117" s="427" t="s">
        <v>41</v>
      </c>
      <c r="B117" s="437">
        <v>36</v>
      </c>
      <c r="C117" s="429">
        <v>96</v>
      </c>
      <c r="D117" s="429">
        <v>6000</v>
      </c>
      <c r="E117" s="430" t="s">
        <v>29</v>
      </c>
      <c r="F117" s="401">
        <v>3.4590000000000001</v>
      </c>
      <c r="G117" s="402">
        <v>154</v>
      </c>
      <c r="H117" s="280">
        <v>3</v>
      </c>
      <c r="I117" s="283">
        <f t="shared" si="24"/>
        <v>6.2207999999999999E-2</v>
      </c>
      <c r="J117" s="284">
        <f t="shared" si="25"/>
        <v>1.5840000000000001</v>
      </c>
      <c r="K117" s="287">
        <f t="shared" si="26"/>
        <v>785.4545454545455</v>
      </c>
      <c r="L117" s="329">
        <f t="shared" si="27"/>
        <v>1244.1600000000001</v>
      </c>
      <c r="M117" s="424">
        <v>20000</v>
      </c>
      <c r="N117" s="287">
        <f t="shared" si="28"/>
        <v>895.41818181818178</v>
      </c>
      <c r="O117" s="277">
        <f t="shared" si="29"/>
        <v>1418.3424</v>
      </c>
      <c r="P117" s="449">
        <v>22800</v>
      </c>
      <c r="Q117" s="22">
        <v>88</v>
      </c>
    </row>
    <row r="118" spans="1:17" ht="15.75" customHeight="1" x14ac:dyDescent="0.25">
      <c r="A118" s="410" t="s">
        <v>40</v>
      </c>
      <c r="B118" s="265">
        <v>36</v>
      </c>
      <c r="C118" s="266">
        <v>121</v>
      </c>
      <c r="D118" s="266">
        <v>2000</v>
      </c>
      <c r="E118" s="411" t="s">
        <v>27</v>
      </c>
      <c r="F118" s="412">
        <v>2.306</v>
      </c>
      <c r="G118" s="403">
        <v>154</v>
      </c>
      <c r="H118" s="267">
        <v>3</v>
      </c>
      <c r="I118" s="270">
        <f t="shared" ref="I118:I127" si="30">B118*C118*D118/1000000000*H118</f>
        <v>2.6136E-2</v>
      </c>
      <c r="J118" s="271">
        <f t="shared" si="25"/>
        <v>0.67800000000000005</v>
      </c>
      <c r="K118" s="134">
        <f t="shared" ref="K118:K127" si="31">L118/J118</f>
        <v>1344.1922123893803</v>
      </c>
      <c r="L118" s="332">
        <f t="shared" ref="L118:L127" si="32">M118*I118</f>
        <v>911.36231999999995</v>
      </c>
      <c r="M118" s="404">
        <v>34870</v>
      </c>
      <c r="N118" s="134">
        <f t="shared" ref="N118:N127" si="33">O118/J118</f>
        <v>1469.6681415929202</v>
      </c>
      <c r="O118" s="356">
        <f t="shared" ref="O118:O127" si="34">I118*P118</f>
        <v>996.43499999999995</v>
      </c>
      <c r="P118" s="268">
        <v>38125</v>
      </c>
      <c r="Q118" s="22">
        <v>113</v>
      </c>
    </row>
    <row r="119" spans="1:17" ht="15.75" customHeight="1" x14ac:dyDescent="0.25">
      <c r="A119" s="406" t="s">
        <v>41</v>
      </c>
      <c r="B119" s="51">
        <v>36</v>
      </c>
      <c r="C119" s="52">
        <v>121</v>
      </c>
      <c r="D119" s="47">
        <v>3000</v>
      </c>
      <c r="E119" s="35" t="s">
        <v>27</v>
      </c>
      <c r="F119" s="397">
        <v>3.4590000000000001</v>
      </c>
      <c r="G119" s="398">
        <v>154</v>
      </c>
      <c r="H119" s="394">
        <v>3</v>
      </c>
      <c r="I119" s="37">
        <f t="shared" si="30"/>
        <v>3.9204000000000003E-2</v>
      </c>
      <c r="J119" s="38">
        <f t="shared" si="25"/>
        <v>1.0170000000000001</v>
      </c>
      <c r="K119" s="130">
        <f t="shared" si="31"/>
        <v>1428.9992920353982</v>
      </c>
      <c r="L119" s="40">
        <f t="shared" si="32"/>
        <v>1453.2922800000001</v>
      </c>
      <c r="M119" s="404">
        <v>37070</v>
      </c>
      <c r="N119" s="130">
        <f t="shared" si="33"/>
        <v>1623.8628318584072</v>
      </c>
      <c r="O119" s="47">
        <f t="shared" si="34"/>
        <v>1651.4685000000002</v>
      </c>
      <c r="P119" s="268">
        <v>42125</v>
      </c>
      <c r="Q119" s="22">
        <v>113</v>
      </c>
    </row>
    <row r="120" spans="1:17" s="692" customFormat="1" ht="15.75" customHeight="1" x14ac:dyDescent="0.25">
      <c r="A120" s="406" t="s">
        <v>41</v>
      </c>
      <c r="B120" s="51">
        <v>36</v>
      </c>
      <c r="C120" s="52">
        <v>121</v>
      </c>
      <c r="D120" s="47">
        <v>4000</v>
      </c>
      <c r="E120" s="35" t="s">
        <v>27</v>
      </c>
      <c r="F120" s="397">
        <v>3.4590000000000001</v>
      </c>
      <c r="G120" s="398">
        <v>154</v>
      </c>
      <c r="H120" s="394">
        <v>3</v>
      </c>
      <c r="I120" s="37">
        <f>B120*C120*D120/1000000000*H120</f>
        <v>5.2271999999999999E-2</v>
      </c>
      <c r="J120" s="38">
        <f t="shared" si="25"/>
        <v>1.3560000000000001</v>
      </c>
      <c r="K120" s="130">
        <f>L120/J120</f>
        <v>1428.999292035398</v>
      </c>
      <c r="L120" s="40">
        <f>M120*I120</f>
        <v>1937.7230399999999</v>
      </c>
      <c r="M120" s="404">
        <v>37070</v>
      </c>
      <c r="N120" s="130">
        <f>O120/J120</f>
        <v>1623.8628318584069</v>
      </c>
      <c r="O120" s="47">
        <f>I120*P120</f>
        <v>2201.9580000000001</v>
      </c>
      <c r="P120" s="268">
        <v>42125</v>
      </c>
      <c r="Q120" s="22">
        <v>113</v>
      </c>
    </row>
    <row r="121" spans="1:17" s="692" customFormat="1" ht="15.75" customHeight="1" x14ac:dyDescent="0.25">
      <c r="A121" s="406" t="s">
        <v>41</v>
      </c>
      <c r="B121" s="51">
        <v>36</v>
      </c>
      <c r="C121" s="52">
        <v>121</v>
      </c>
      <c r="D121" s="47">
        <v>5000</v>
      </c>
      <c r="E121" s="35" t="s">
        <v>27</v>
      </c>
      <c r="F121" s="397">
        <v>3.4590000000000001</v>
      </c>
      <c r="G121" s="398">
        <v>154</v>
      </c>
      <c r="H121" s="394">
        <v>3</v>
      </c>
      <c r="I121" s="37">
        <f>B121*C121*D121/1000000000*H121</f>
        <v>6.5340000000000009E-2</v>
      </c>
      <c r="J121" s="38">
        <f t="shared" si="25"/>
        <v>1.6949999999999998</v>
      </c>
      <c r="K121" s="130">
        <f>L121/J121</f>
        <v>1344.192212389381</v>
      </c>
      <c r="L121" s="40">
        <f>M121*I121</f>
        <v>2278.4058000000005</v>
      </c>
      <c r="M121" s="404">
        <v>34870</v>
      </c>
      <c r="N121" s="130">
        <f>O121/J121</f>
        <v>1527.4911504424781</v>
      </c>
      <c r="O121" s="47">
        <f>I121*P121</f>
        <v>2589.0975000000003</v>
      </c>
      <c r="P121" s="268">
        <v>39625</v>
      </c>
      <c r="Q121" s="22">
        <v>113</v>
      </c>
    </row>
    <row r="122" spans="1:17" ht="15.75" customHeight="1" thickBot="1" x14ac:dyDescent="0.3">
      <c r="A122" s="407" t="s">
        <v>41</v>
      </c>
      <c r="B122" s="437">
        <v>36</v>
      </c>
      <c r="C122" s="278">
        <v>121</v>
      </c>
      <c r="D122" s="277">
        <v>6000</v>
      </c>
      <c r="E122" s="281" t="s">
        <v>27</v>
      </c>
      <c r="F122" s="408">
        <v>6.9180000000000001</v>
      </c>
      <c r="G122" s="402">
        <v>154</v>
      </c>
      <c r="H122" s="280">
        <v>3</v>
      </c>
      <c r="I122" s="283">
        <f t="shared" si="30"/>
        <v>7.8408000000000005E-2</v>
      </c>
      <c r="J122" s="284">
        <f t="shared" si="25"/>
        <v>2.0340000000000003</v>
      </c>
      <c r="K122" s="287">
        <f t="shared" si="31"/>
        <v>1428.9992920353982</v>
      </c>
      <c r="L122" s="329">
        <f t="shared" si="32"/>
        <v>2906.5845600000002</v>
      </c>
      <c r="M122" s="404">
        <v>37070</v>
      </c>
      <c r="N122" s="287">
        <f t="shared" si="33"/>
        <v>1623.8628318584072</v>
      </c>
      <c r="O122" s="277">
        <f t="shared" si="34"/>
        <v>3302.9370000000004</v>
      </c>
      <c r="P122" s="430">
        <v>42125</v>
      </c>
      <c r="Q122" s="22">
        <v>113</v>
      </c>
    </row>
    <row r="123" spans="1:17" s="139" customFormat="1" ht="15.75" customHeight="1" thickBot="1" x14ac:dyDescent="0.3">
      <c r="A123" s="413" t="s">
        <v>41</v>
      </c>
      <c r="B123" s="433">
        <v>36</v>
      </c>
      <c r="C123" s="415">
        <v>121</v>
      </c>
      <c r="D123" s="415">
        <v>2000</v>
      </c>
      <c r="E123" s="416" t="s">
        <v>29</v>
      </c>
      <c r="F123" s="417">
        <v>2.306</v>
      </c>
      <c r="G123" s="418">
        <v>154</v>
      </c>
      <c r="H123" s="419">
        <v>3</v>
      </c>
      <c r="I123" s="420">
        <f t="shared" si="30"/>
        <v>2.6136E-2</v>
      </c>
      <c r="J123" s="421">
        <f t="shared" si="25"/>
        <v>0.67800000000000005</v>
      </c>
      <c r="K123" s="422">
        <f t="shared" si="31"/>
        <v>771.74442477876096</v>
      </c>
      <c r="L123" s="423">
        <f t="shared" si="32"/>
        <v>523.24271999999996</v>
      </c>
      <c r="M123" s="424">
        <v>20020</v>
      </c>
      <c r="N123" s="422">
        <f t="shared" si="33"/>
        <v>876.98230088495563</v>
      </c>
      <c r="O123" s="425">
        <f t="shared" si="34"/>
        <v>594.59399999999994</v>
      </c>
      <c r="P123" s="268">
        <v>22750</v>
      </c>
      <c r="Q123" s="22">
        <v>113</v>
      </c>
    </row>
    <row r="124" spans="1:17" ht="15.75" customHeight="1" thickBot="1" x14ac:dyDescent="0.3">
      <c r="A124" s="390" t="s">
        <v>41</v>
      </c>
      <c r="B124" s="51">
        <v>36</v>
      </c>
      <c r="C124" s="415">
        <v>121</v>
      </c>
      <c r="D124" s="289">
        <v>3000</v>
      </c>
      <c r="E124" s="300" t="s">
        <v>29</v>
      </c>
      <c r="F124" s="399">
        <v>2.306</v>
      </c>
      <c r="G124" s="400">
        <v>154</v>
      </c>
      <c r="H124" s="394">
        <v>3</v>
      </c>
      <c r="I124" s="37">
        <f t="shared" si="30"/>
        <v>3.9204000000000003E-2</v>
      </c>
      <c r="J124" s="38">
        <f t="shared" si="25"/>
        <v>1.0170000000000001</v>
      </c>
      <c r="K124" s="130">
        <f t="shared" si="31"/>
        <v>771.74442477876107</v>
      </c>
      <c r="L124" s="40">
        <f t="shared" si="32"/>
        <v>784.86408000000006</v>
      </c>
      <c r="M124" s="424">
        <v>20020</v>
      </c>
      <c r="N124" s="130">
        <f t="shared" si="33"/>
        <v>876.98230088495575</v>
      </c>
      <c r="O124" s="47">
        <f t="shared" si="34"/>
        <v>891.89100000000008</v>
      </c>
      <c r="P124" s="268">
        <v>22750</v>
      </c>
      <c r="Q124" s="22">
        <v>113</v>
      </c>
    </row>
    <row r="125" spans="1:17" s="692" customFormat="1" ht="15.75" customHeight="1" thickBot="1" x14ac:dyDescent="0.3">
      <c r="A125" s="390" t="s">
        <v>41</v>
      </c>
      <c r="B125" s="51">
        <v>36</v>
      </c>
      <c r="C125" s="415">
        <v>121</v>
      </c>
      <c r="D125" s="289">
        <v>4000</v>
      </c>
      <c r="E125" s="300" t="s">
        <v>29</v>
      </c>
      <c r="F125" s="399">
        <v>2.306</v>
      </c>
      <c r="G125" s="400">
        <v>154</v>
      </c>
      <c r="H125" s="394">
        <v>3</v>
      </c>
      <c r="I125" s="37">
        <f>B125*C125*D125/1000000000*H125</f>
        <v>5.2271999999999999E-2</v>
      </c>
      <c r="J125" s="38">
        <f t="shared" si="25"/>
        <v>1.3560000000000001</v>
      </c>
      <c r="K125" s="130">
        <f>L125/J125</f>
        <v>771.74442477876096</v>
      </c>
      <c r="L125" s="40">
        <f>M125*I125</f>
        <v>1046.4854399999999</v>
      </c>
      <c r="M125" s="424">
        <v>20020</v>
      </c>
      <c r="N125" s="130">
        <f>O125/J125</f>
        <v>876.98230088495563</v>
      </c>
      <c r="O125" s="47">
        <f>I125*P125</f>
        <v>1189.1879999999999</v>
      </c>
      <c r="P125" s="268">
        <v>22750</v>
      </c>
      <c r="Q125" s="22">
        <v>113</v>
      </c>
    </row>
    <row r="126" spans="1:17" s="692" customFormat="1" ht="15.75" customHeight="1" thickBot="1" x14ac:dyDescent="0.3">
      <c r="A126" s="390" t="s">
        <v>41</v>
      </c>
      <c r="B126" s="51">
        <v>36</v>
      </c>
      <c r="C126" s="415">
        <v>121</v>
      </c>
      <c r="D126" s="289">
        <v>5000</v>
      </c>
      <c r="E126" s="300" t="s">
        <v>29</v>
      </c>
      <c r="F126" s="399">
        <v>2.306</v>
      </c>
      <c r="G126" s="400">
        <v>154</v>
      </c>
      <c r="H126" s="394">
        <v>3</v>
      </c>
      <c r="I126" s="37">
        <f>B126*C126*D126/1000000000*H126</f>
        <v>6.5340000000000009E-2</v>
      </c>
      <c r="J126" s="38">
        <f t="shared" si="25"/>
        <v>1.6949999999999998</v>
      </c>
      <c r="K126" s="130">
        <f>L126/J126</f>
        <v>814.14796460177013</v>
      </c>
      <c r="L126" s="40">
        <f>M126*I126</f>
        <v>1379.9808000000003</v>
      </c>
      <c r="M126" s="424">
        <v>21120</v>
      </c>
      <c r="N126" s="130">
        <f>O126/J126</f>
        <v>925.16814159292062</v>
      </c>
      <c r="O126" s="47">
        <f>I126*P126</f>
        <v>1568.1600000000003</v>
      </c>
      <c r="P126" s="268">
        <v>24000</v>
      </c>
      <c r="Q126" s="22">
        <v>113</v>
      </c>
    </row>
    <row r="127" spans="1:17" ht="15.75" thickBot="1" x14ac:dyDescent="0.3">
      <c r="A127" s="427" t="s">
        <v>41</v>
      </c>
      <c r="B127" s="437">
        <v>36</v>
      </c>
      <c r="C127" s="415">
        <v>121</v>
      </c>
      <c r="D127" s="429">
        <v>6000</v>
      </c>
      <c r="E127" s="430" t="s">
        <v>29</v>
      </c>
      <c r="F127" s="401">
        <v>3.4590000000000001</v>
      </c>
      <c r="G127" s="402">
        <v>154</v>
      </c>
      <c r="H127" s="280">
        <v>3</v>
      </c>
      <c r="I127" s="283">
        <f t="shared" si="30"/>
        <v>7.8408000000000005E-2</v>
      </c>
      <c r="J127" s="284">
        <f t="shared" si="25"/>
        <v>2.0340000000000003</v>
      </c>
      <c r="K127" s="287">
        <f t="shared" si="31"/>
        <v>835.34973451327426</v>
      </c>
      <c r="L127" s="329">
        <f t="shared" si="32"/>
        <v>1699.1013600000001</v>
      </c>
      <c r="M127" s="431">
        <v>21670</v>
      </c>
      <c r="N127" s="287">
        <f t="shared" si="33"/>
        <v>949.2610619469026</v>
      </c>
      <c r="O127" s="277">
        <f t="shared" si="34"/>
        <v>1930.797</v>
      </c>
      <c r="P127" s="281">
        <v>24625</v>
      </c>
      <c r="Q127" s="22">
        <v>113</v>
      </c>
    </row>
    <row r="128" spans="1:17" ht="30.75" customHeight="1" thickBot="1" x14ac:dyDescent="0.3">
      <c r="A128" s="451"/>
      <c r="B128" s="451"/>
      <c r="C128" s="451"/>
      <c r="D128" s="451"/>
      <c r="E128" s="451"/>
      <c r="F128" s="451"/>
      <c r="G128" s="451"/>
      <c r="H128" s="451"/>
      <c r="I128" s="451"/>
      <c r="J128" s="451"/>
      <c r="K128" s="451"/>
      <c r="L128" s="451"/>
      <c r="M128" s="451"/>
      <c r="N128" s="451"/>
      <c r="O128" s="451"/>
      <c r="P128" s="451"/>
      <c r="Q128" s="22"/>
    </row>
    <row r="129" spans="1:17" ht="17.25" customHeight="1" x14ac:dyDescent="0.25">
      <c r="A129" s="410" t="s">
        <v>42</v>
      </c>
      <c r="B129" s="265">
        <v>17</v>
      </c>
      <c r="C129" s="266">
        <v>96</v>
      </c>
      <c r="D129" s="266">
        <v>2000</v>
      </c>
      <c r="E129" s="103" t="s">
        <v>27</v>
      </c>
      <c r="F129" s="267">
        <v>2.3340000000000001</v>
      </c>
      <c r="G129" s="268">
        <v>143</v>
      </c>
      <c r="H129" s="269">
        <v>5</v>
      </c>
      <c r="I129" s="270">
        <f t="shared" ref="I129:I148" si="35">B129*C129*D129/1000000000*H129</f>
        <v>1.6320000000000001E-2</v>
      </c>
      <c r="J129" s="271">
        <f t="shared" ref="J129:J136" si="36">D129*Q129/1000000*H129</f>
        <v>0.96</v>
      </c>
      <c r="K129" s="134">
        <f t="shared" ref="K129:K148" si="37">L129/J129</f>
        <v>592.79</v>
      </c>
      <c r="L129" s="332">
        <f t="shared" ref="L129:L148" si="38">M129*I129</f>
        <v>569.07839999999999</v>
      </c>
      <c r="M129" s="404">
        <v>34870</v>
      </c>
      <c r="N129" s="134">
        <f t="shared" ref="N129:N148" si="39">O129/J129</f>
        <v>673.62500000000011</v>
      </c>
      <c r="O129" s="356">
        <f t="shared" ref="O129:O148" si="40">I129*P129</f>
        <v>646.68000000000006</v>
      </c>
      <c r="P129" s="405">
        <v>39625</v>
      </c>
      <c r="Q129" s="22">
        <v>96</v>
      </c>
    </row>
    <row r="130" spans="1:17" ht="14.25" customHeight="1" x14ac:dyDescent="0.25">
      <c r="A130" s="406" t="s">
        <v>42</v>
      </c>
      <c r="B130" s="46">
        <v>17</v>
      </c>
      <c r="C130" s="47">
        <v>96</v>
      </c>
      <c r="D130" s="47">
        <v>3000</v>
      </c>
      <c r="E130" s="48" t="s">
        <v>27</v>
      </c>
      <c r="F130" s="394">
        <v>3.5009999999999999</v>
      </c>
      <c r="G130" s="35">
        <v>143</v>
      </c>
      <c r="H130" s="36">
        <v>5</v>
      </c>
      <c r="I130" s="37">
        <f t="shared" si="35"/>
        <v>2.4480000000000002E-2</v>
      </c>
      <c r="J130" s="38">
        <f t="shared" si="36"/>
        <v>1.44</v>
      </c>
      <c r="K130" s="130">
        <f t="shared" si="37"/>
        <v>602.1400000000001</v>
      </c>
      <c r="L130" s="40">
        <f t="shared" si="38"/>
        <v>867.08160000000009</v>
      </c>
      <c r="M130" s="404">
        <v>35420</v>
      </c>
      <c r="N130" s="130">
        <f t="shared" si="39"/>
        <v>663</v>
      </c>
      <c r="O130" s="47">
        <f t="shared" si="40"/>
        <v>954.72</v>
      </c>
      <c r="P130" s="405">
        <v>39000</v>
      </c>
      <c r="Q130" s="22">
        <v>96</v>
      </c>
    </row>
    <row r="131" spans="1:17" ht="15" customHeight="1" thickBot="1" x14ac:dyDescent="0.3">
      <c r="A131" s="407" t="s">
        <v>42</v>
      </c>
      <c r="B131" s="276">
        <v>17</v>
      </c>
      <c r="C131" s="277">
        <v>96</v>
      </c>
      <c r="D131" s="277">
        <v>6000</v>
      </c>
      <c r="E131" s="409" t="s">
        <v>27</v>
      </c>
      <c r="F131" s="280">
        <v>5.3860000000000001</v>
      </c>
      <c r="G131" s="281">
        <v>110</v>
      </c>
      <c r="H131" s="282">
        <v>5</v>
      </c>
      <c r="I131" s="283">
        <f t="shared" si="35"/>
        <v>4.8960000000000004E-2</v>
      </c>
      <c r="J131" s="284">
        <f t="shared" si="36"/>
        <v>2.88</v>
      </c>
      <c r="K131" s="287">
        <f t="shared" si="37"/>
        <v>611.49</v>
      </c>
      <c r="L131" s="329">
        <f t="shared" si="38"/>
        <v>1761.0912000000001</v>
      </c>
      <c r="M131" s="404">
        <v>35970</v>
      </c>
      <c r="N131" s="287">
        <f t="shared" si="39"/>
        <v>694.87500000000011</v>
      </c>
      <c r="O131" s="277">
        <f t="shared" si="40"/>
        <v>2001.2400000000002</v>
      </c>
      <c r="P131" s="405">
        <v>40875</v>
      </c>
      <c r="Q131" s="22">
        <v>96</v>
      </c>
    </row>
    <row r="132" spans="1:17" ht="15" customHeight="1" x14ac:dyDescent="0.25">
      <c r="A132" s="444" t="s">
        <v>42</v>
      </c>
      <c r="B132" s="355">
        <v>17</v>
      </c>
      <c r="C132" s="356">
        <v>96</v>
      </c>
      <c r="D132" s="356">
        <v>2000</v>
      </c>
      <c r="E132" s="405" t="s">
        <v>29</v>
      </c>
      <c r="F132" s="267">
        <v>1.7949999999999999</v>
      </c>
      <c r="G132" s="268">
        <v>110</v>
      </c>
      <c r="H132" s="269">
        <v>5</v>
      </c>
      <c r="I132" s="270">
        <f t="shared" si="35"/>
        <v>1.6320000000000001E-2</v>
      </c>
      <c r="J132" s="271">
        <f t="shared" si="36"/>
        <v>0.96</v>
      </c>
      <c r="K132" s="134">
        <f t="shared" si="37"/>
        <v>368.39000000000004</v>
      </c>
      <c r="L132" s="332">
        <f t="shared" si="38"/>
        <v>353.65440000000001</v>
      </c>
      <c r="M132" s="404">
        <v>21670</v>
      </c>
      <c r="N132" s="134">
        <f t="shared" si="39"/>
        <v>393.12500000000006</v>
      </c>
      <c r="O132" s="356">
        <f t="shared" si="40"/>
        <v>377.40000000000003</v>
      </c>
      <c r="P132" s="405">
        <v>23125</v>
      </c>
      <c r="Q132" s="22">
        <v>96</v>
      </c>
    </row>
    <row r="133" spans="1:17" s="656" customFormat="1" ht="15" customHeight="1" x14ac:dyDescent="0.25">
      <c r="A133" s="374" t="s">
        <v>42</v>
      </c>
      <c r="B133" s="375">
        <v>17</v>
      </c>
      <c r="C133" s="376">
        <v>96</v>
      </c>
      <c r="D133" s="376">
        <v>3000</v>
      </c>
      <c r="E133" s="377" t="s">
        <v>29</v>
      </c>
      <c r="F133" s="378">
        <v>3.5009999999999999</v>
      </c>
      <c r="G133" s="379">
        <v>143</v>
      </c>
      <c r="H133" s="380">
        <v>5</v>
      </c>
      <c r="I133" s="381">
        <f t="shared" si="35"/>
        <v>2.4480000000000002E-2</v>
      </c>
      <c r="J133" s="382">
        <f t="shared" si="36"/>
        <v>1.44</v>
      </c>
      <c r="K133" s="383">
        <f t="shared" si="37"/>
        <v>368.39000000000004</v>
      </c>
      <c r="L133" s="40">
        <f t="shared" si="38"/>
        <v>530.48160000000007</v>
      </c>
      <c r="M133" s="404">
        <v>21670</v>
      </c>
      <c r="N133" s="383">
        <f t="shared" si="39"/>
        <v>393.12500000000006</v>
      </c>
      <c r="O133" s="376">
        <f t="shared" si="40"/>
        <v>566.1</v>
      </c>
      <c r="P133" s="405">
        <v>23125</v>
      </c>
      <c r="Q133" s="384">
        <v>96</v>
      </c>
    </row>
    <row r="134" spans="1:17" ht="15" customHeight="1" thickBot="1" x14ac:dyDescent="0.3">
      <c r="A134" s="374" t="s">
        <v>42</v>
      </c>
      <c r="B134" s="375">
        <v>17</v>
      </c>
      <c r="C134" s="376">
        <v>96</v>
      </c>
      <c r="D134" s="376">
        <v>6000</v>
      </c>
      <c r="E134" s="377" t="s">
        <v>29</v>
      </c>
      <c r="F134" s="378">
        <v>3.5009999999999999</v>
      </c>
      <c r="G134" s="379">
        <v>143</v>
      </c>
      <c r="H134" s="380">
        <v>5</v>
      </c>
      <c r="I134" s="381">
        <f t="shared" si="35"/>
        <v>4.8960000000000004E-2</v>
      </c>
      <c r="J134" s="382">
        <f t="shared" si="36"/>
        <v>2.88</v>
      </c>
      <c r="K134" s="383">
        <f t="shared" si="37"/>
        <v>368.39000000000004</v>
      </c>
      <c r="L134" s="40">
        <f t="shared" si="38"/>
        <v>1060.9632000000001</v>
      </c>
      <c r="M134" s="404">
        <v>21670</v>
      </c>
      <c r="N134" s="383">
        <f t="shared" si="39"/>
        <v>393.12500000000006</v>
      </c>
      <c r="O134" s="376">
        <f t="shared" si="40"/>
        <v>1132.2</v>
      </c>
      <c r="P134" s="405">
        <v>23125</v>
      </c>
      <c r="Q134" s="384">
        <v>96</v>
      </c>
    </row>
    <row r="135" spans="1:17" ht="15" customHeight="1" thickBot="1" x14ac:dyDescent="0.3">
      <c r="A135" s="371" t="s">
        <v>42</v>
      </c>
      <c r="B135" s="372">
        <v>17</v>
      </c>
      <c r="C135" s="373">
        <v>121</v>
      </c>
      <c r="D135" s="373">
        <v>2000</v>
      </c>
      <c r="E135" s="364" t="s">
        <v>27</v>
      </c>
      <c r="F135" s="72">
        <v>2.3340000000000001</v>
      </c>
      <c r="G135" s="108">
        <v>110</v>
      </c>
      <c r="H135" s="74">
        <v>5</v>
      </c>
      <c r="I135" s="75">
        <f t="shared" si="35"/>
        <v>2.0569999999999998E-2</v>
      </c>
      <c r="J135" s="76">
        <f t="shared" si="36"/>
        <v>1.21</v>
      </c>
      <c r="K135" s="106">
        <f t="shared" si="37"/>
        <v>592.79</v>
      </c>
      <c r="L135" s="446">
        <f t="shared" si="38"/>
        <v>717.27589999999998</v>
      </c>
      <c r="M135" s="445">
        <v>34870</v>
      </c>
      <c r="N135" s="106">
        <f t="shared" si="39"/>
        <v>673.625</v>
      </c>
      <c r="O135" s="107">
        <f t="shared" si="40"/>
        <v>815.08624999999995</v>
      </c>
      <c r="P135" s="108">
        <v>39625</v>
      </c>
      <c r="Q135" s="22">
        <v>121</v>
      </c>
    </row>
    <row r="136" spans="1:17" ht="15" customHeight="1" thickBot="1" x14ac:dyDescent="0.3">
      <c r="A136" s="406" t="s">
        <v>42</v>
      </c>
      <c r="B136" s="46">
        <v>17</v>
      </c>
      <c r="C136" s="47">
        <v>121</v>
      </c>
      <c r="D136" s="47">
        <v>3000</v>
      </c>
      <c r="E136" s="48" t="s">
        <v>27</v>
      </c>
      <c r="F136" s="394">
        <v>3.5009999999999999</v>
      </c>
      <c r="G136" s="48">
        <v>110</v>
      </c>
      <c r="H136" s="36">
        <v>5</v>
      </c>
      <c r="I136" s="37">
        <f t="shared" si="35"/>
        <v>3.0855E-2</v>
      </c>
      <c r="J136" s="38">
        <f t="shared" si="36"/>
        <v>1.8149999999999999</v>
      </c>
      <c r="K136" s="130">
        <f t="shared" si="37"/>
        <v>602.14</v>
      </c>
      <c r="L136" s="40">
        <f t="shared" si="38"/>
        <v>1092.8841</v>
      </c>
      <c r="M136" s="445">
        <v>35420</v>
      </c>
      <c r="N136" s="130">
        <f t="shared" si="39"/>
        <v>663</v>
      </c>
      <c r="O136" s="47">
        <f t="shared" si="40"/>
        <v>1203.345</v>
      </c>
      <c r="P136" s="108">
        <v>39000</v>
      </c>
      <c r="Q136" s="22">
        <v>121</v>
      </c>
    </row>
    <row r="137" spans="1:17" s="385" customFormat="1" ht="15" customHeight="1" thickBot="1" x14ac:dyDescent="0.3">
      <c r="A137" s="407" t="s">
        <v>42</v>
      </c>
      <c r="B137" s="276">
        <v>17</v>
      </c>
      <c r="C137" s="277">
        <v>121</v>
      </c>
      <c r="D137" s="277">
        <v>6000</v>
      </c>
      <c r="E137" s="409" t="s">
        <v>27</v>
      </c>
      <c r="F137" s="280">
        <v>5.3860000000000001</v>
      </c>
      <c r="G137" s="430">
        <v>110</v>
      </c>
      <c r="H137" s="282">
        <v>5</v>
      </c>
      <c r="I137" s="283">
        <f t="shared" si="35"/>
        <v>6.1710000000000001E-2</v>
      </c>
      <c r="J137" s="284">
        <f>D137*Q139/1000000*H137</f>
        <v>3.63</v>
      </c>
      <c r="K137" s="287">
        <f t="shared" si="37"/>
        <v>611.49</v>
      </c>
      <c r="L137" s="329">
        <f t="shared" si="38"/>
        <v>2219.7087000000001</v>
      </c>
      <c r="M137" s="445">
        <v>35970</v>
      </c>
      <c r="N137" s="287">
        <f t="shared" si="39"/>
        <v>694.87500000000011</v>
      </c>
      <c r="O137" s="277">
        <f t="shared" si="40"/>
        <v>2522.3962500000002</v>
      </c>
      <c r="P137" s="108">
        <v>40875</v>
      </c>
      <c r="Q137" s="22">
        <v>121</v>
      </c>
    </row>
    <row r="138" spans="1:17" ht="15" customHeight="1" thickBot="1" x14ac:dyDescent="0.3">
      <c r="A138" s="447" t="s">
        <v>42</v>
      </c>
      <c r="B138" s="448">
        <v>17</v>
      </c>
      <c r="C138" s="425">
        <v>121</v>
      </c>
      <c r="D138" s="425">
        <v>2000</v>
      </c>
      <c r="E138" s="426" t="s">
        <v>29</v>
      </c>
      <c r="F138" s="419">
        <v>1.7949999999999999</v>
      </c>
      <c r="G138" s="449">
        <v>110</v>
      </c>
      <c r="H138" s="450">
        <v>5</v>
      </c>
      <c r="I138" s="420">
        <f t="shared" si="35"/>
        <v>2.0569999999999998E-2</v>
      </c>
      <c r="J138" s="421">
        <f t="shared" ref="J138:J147" si="41">D138*Q138/1000000*H138</f>
        <v>1.21</v>
      </c>
      <c r="K138" s="422">
        <f t="shared" si="37"/>
        <v>368.39</v>
      </c>
      <c r="L138" s="423">
        <f t="shared" si="38"/>
        <v>445.75189999999998</v>
      </c>
      <c r="M138" s="424">
        <v>21670</v>
      </c>
      <c r="N138" s="422">
        <f t="shared" si="39"/>
        <v>393.125</v>
      </c>
      <c r="O138" s="425">
        <f t="shared" si="40"/>
        <v>475.68124999999998</v>
      </c>
      <c r="P138" s="426">
        <v>23125</v>
      </c>
      <c r="Q138" s="22">
        <v>121</v>
      </c>
    </row>
    <row r="139" spans="1:17" ht="15" hidden="1" customHeight="1" thickBot="1" x14ac:dyDescent="0.3">
      <c r="A139" s="452" t="s">
        <v>42</v>
      </c>
      <c r="B139" s="453">
        <v>17</v>
      </c>
      <c r="C139" s="454">
        <v>121</v>
      </c>
      <c r="D139" s="454">
        <v>3000</v>
      </c>
      <c r="E139" s="455" t="s">
        <v>29</v>
      </c>
      <c r="F139" s="456">
        <v>3.5009999999999999</v>
      </c>
      <c r="G139" s="457">
        <v>143</v>
      </c>
      <c r="H139" s="458">
        <v>5</v>
      </c>
      <c r="I139" s="459">
        <f t="shared" si="35"/>
        <v>3.0855E-2</v>
      </c>
      <c r="J139" s="460">
        <f t="shared" si="41"/>
        <v>1.8149999999999999</v>
      </c>
      <c r="K139" s="461">
        <f t="shared" si="37"/>
        <v>368.39</v>
      </c>
      <c r="L139" s="329">
        <f t="shared" si="38"/>
        <v>668.62784999999997</v>
      </c>
      <c r="M139" s="424">
        <v>21670</v>
      </c>
      <c r="N139" s="461">
        <f t="shared" si="39"/>
        <v>393.125</v>
      </c>
      <c r="O139" s="454">
        <f t="shared" si="40"/>
        <v>713.52187500000002</v>
      </c>
      <c r="P139" s="426">
        <v>23125</v>
      </c>
      <c r="Q139" s="22">
        <v>121</v>
      </c>
    </row>
    <row r="140" spans="1:17" ht="15" hidden="1" customHeight="1" thickBot="1" x14ac:dyDescent="0.3">
      <c r="A140" s="444" t="s">
        <v>42</v>
      </c>
      <c r="B140" s="355">
        <v>20</v>
      </c>
      <c r="C140" s="356">
        <v>96</v>
      </c>
      <c r="D140" s="356">
        <v>2000</v>
      </c>
      <c r="E140" s="405" t="s">
        <v>27</v>
      </c>
      <c r="F140" s="267">
        <v>1.6890000000000001</v>
      </c>
      <c r="G140" s="268">
        <v>88</v>
      </c>
      <c r="H140" s="269">
        <v>5</v>
      </c>
      <c r="I140" s="270">
        <f t="shared" si="35"/>
        <v>1.9200000000000002E-2</v>
      </c>
      <c r="J140" s="271">
        <f t="shared" si="41"/>
        <v>0.96</v>
      </c>
      <c r="K140" s="134">
        <f t="shared" si="37"/>
        <v>433.40000000000003</v>
      </c>
      <c r="L140" s="332">
        <f t="shared" si="38"/>
        <v>416.06400000000002</v>
      </c>
      <c r="M140" s="424">
        <v>21670</v>
      </c>
      <c r="N140" s="134">
        <f t="shared" si="39"/>
        <v>462.50000000000006</v>
      </c>
      <c r="O140" s="356">
        <f t="shared" si="40"/>
        <v>444.00000000000006</v>
      </c>
      <c r="P140" s="426">
        <v>23125</v>
      </c>
      <c r="Q140" s="22">
        <v>96</v>
      </c>
    </row>
    <row r="141" spans="1:17" ht="15" hidden="1" customHeight="1" thickBot="1" x14ac:dyDescent="0.3">
      <c r="A141" s="406" t="s">
        <v>42</v>
      </c>
      <c r="B141" s="46">
        <v>20</v>
      </c>
      <c r="C141" s="47">
        <v>96</v>
      </c>
      <c r="D141" s="47">
        <v>3000</v>
      </c>
      <c r="E141" s="48" t="s">
        <v>27</v>
      </c>
      <c r="F141" s="394">
        <v>2.5339999999999998</v>
      </c>
      <c r="G141" s="35">
        <v>88</v>
      </c>
      <c r="H141" s="36">
        <v>5</v>
      </c>
      <c r="I141" s="37">
        <f t="shared" si="35"/>
        <v>2.8800000000000003E-2</v>
      </c>
      <c r="J141" s="38">
        <f t="shared" si="41"/>
        <v>1.44</v>
      </c>
      <c r="K141" s="130">
        <f t="shared" si="37"/>
        <v>433.40000000000003</v>
      </c>
      <c r="L141" s="40">
        <f t="shared" si="38"/>
        <v>624.096</v>
      </c>
      <c r="M141" s="424">
        <v>21670</v>
      </c>
      <c r="N141" s="130">
        <f t="shared" si="39"/>
        <v>462.50000000000011</v>
      </c>
      <c r="O141" s="47">
        <f t="shared" si="40"/>
        <v>666.00000000000011</v>
      </c>
      <c r="P141" s="426">
        <v>23125</v>
      </c>
      <c r="Q141" s="22">
        <v>96</v>
      </c>
    </row>
    <row r="142" spans="1:17" s="656" customFormat="1" ht="15" customHeight="1" thickBot="1" x14ac:dyDescent="0.3">
      <c r="A142" s="407" t="s">
        <v>42</v>
      </c>
      <c r="B142" s="276">
        <v>17</v>
      </c>
      <c r="C142" s="277">
        <v>140</v>
      </c>
      <c r="D142" s="277">
        <v>3000</v>
      </c>
      <c r="E142" s="409" t="s">
        <v>29</v>
      </c>
      <c r="F142" s="280">
        <v>5.0679999999999996</v>
      </c>
      <c r="G142" s="281">
        <v>88</v>
      </c>
      <c r="H142" s="282">
        <v>5</v>
      </c>
      <c r="I142" s="283">
        <f t="shared" si="35"/>
        <v>3.5699999999999996E-2</v>
      </c>
      <c r="J142" s="284">
        <f t="shared" si="41"/>
        <v>1.8149999999999999</v>
      </c>
      <c r="K142" s="287">
        <f t="shared" si="37"/>
        <v>426.23636363636359</v>
      </c>
      <c r="L142" s="329">
        <f t="shared" si="38"/>
        <v>773.61899999999991</v>
      </c>
      <c r="M142" s="424">
        <v>21670</v>
      </c>
      <c r="N142" s="287">
        <f t="shared" si="39"/>
        <v>454.85537190082641</v>
      </c>
      <c r="O142" s="277">
        <f t="shared" si="40"/>
        <v>825.56249999999989</v>
      </c>
      <c r="P142" s="426">
        <v>23125</v>
      </c>
      <c r="Q142" s="22">
        <v>121</v>
      </c>
    </row>
    <row r="143" spans="1:17" s="462" customFormat="1" ht="15" customHeight="1" thickBot="1" x14ac:dyDescent="0.3">
      <c r="A143" s="407" t="s">
        <v>42</v>
      </c>
      <c r="B143" s="276">
        <v>17</v>
      </c>
      <c r="C143" s="277">
        <v>121</v>
      </c>
      <c r="D143" s="277">
        <v>6000</v>
      </c>
      <c r="E143" s="409" t="s">
        <v>29</v>
      </c>
      <c r="F143" s="280">
        <v>5.0679999999999996</v>
      </c>
      <c r="G143" s="281">
        <v>88</v>
      </c>
      <c r="H143" s="282">
        <v>5</v>
      </c>
      <c r="I143" s="283">
        <f t="shared" si="35"/>
        <v>6.1710000000000001E-2</v>
      </c>
      <c r="J143" s="284">
        <f t="shared" si="41"/>
        <v>3.63</v>
      </c>
      <c r="K143" s="287">
        <f t="shared" si="37"/>
        <v>368.39</v>
      </c>
      <c r="L143" s="329">
        <f t="shared" si="38"/>
        <v>1337.2556999999999</v>
      </c>
      <c r="M143" s="424">
        <v>21670</v>
      </c>
      <c r="N143" s="287">
        <f t="shared" si="39"/>
        <v>393.125</v>
      </c>
      <c r="O143" s="277">
        <f t="shared" si="40"/>
        <v>1427.04375</v>
      </c>
      <c r="P143" s="426">
        <v>23125</v>
      </c>
      <c r="Q143" s="22">
        <v>121</v>
      </c>
    </row>
    <row r="144" spans="1:17" ht="15" customHeight="1" thickBot="1" x14ac:dyDescent="0.3">
      <c r="A144" s="447" t="s">
        <v>42</v>
      </c>
      <c r="B144" s="448">
        <v>20</v>
      </c>
      <c r="C144" s="425">
        <v>96</v>
      </c>
      <c r="D144" s="425">
        <v>2000</v>
      </c>
      <c r="E144" s="426" t="s">
        <v>27</v>
      </c>
      <c r="F144" s="419">
        <v>1.742</v>
      </c>
      <c r="G144" s="449">
        <v>72</v>
      </c>
      <c r="H144" s="450">
        <v>5</v>
      </c>
      <c r="I144" s="420">
        <f t="shared" si="35"/>
        <v>1.9200000000000002E-2</v>
      </c>
      <c r="J144" s="421">
        <f t="shared" si="41"/>
        <v>0.96</v>
      </c>
      <c r="K144" s="422">
        <f t="shared" si="37"/>
        <v>644</v>
      </c>
      <c r="L144" s="423">
        <f t="shared" si="38"/>
        <v>618.24</v>
      </c>
      <c r="M144" s="404">
        <v>32200</v>
      </c>
      <c r="N144" s="422">
        <f t="shared" si="39"/>
        <v>730.00000000000011</v>
      </c>
      <c r="O144" s="425">
        <f t="shared" si="40"/>
        <v>700.80000000000007</v>
      </c>
      <c r="P144" s="405">
        <v>36500</v>
      </c>
      <c r="Q144" s="22">
        <v>96</v>
      </c>
    </row>
    <row r="145" spans="1:17" s="656" customFormat="1" ht="15" customHeight="1" thickBot="1" x14ac:dyDescent="0.3">
      <c r="A145" s="447" t="s">
        <v>42</v>
      </c>
      <c r="B145" s="448">
        <v>20</v>
      </c>
      <c r="C145" s="425">
        <v>96</v>
      </c>
      <c r="D145" s="425">
        <v>3000</v>
      </c>
      <c r="E145" s="426" t="s">
        <v>27</v>
      </c>
      <c r="F145" s="419">
        <v>1.742</v>
      </c>
      <c r="G145" s="449">
        <v>72</v>
      </c>
      <c r="H145" s="450">
        <v>5</v>
      </c>
      <c r="I145" s="420">
        <f t="shared" si="35"/>
        <v>2.8800000000000003E-2</v>
      </c>
      <c r="J145" s="421">
        <f t="shared" si="41"/>
        <v>1.44</v>
      </c>
      <c r="K145" s="422">
        <f t="shared" si="37"/>
        <v>644.00000000000011</v>
      </c>
      <c r="L145" s="423">
        <f t="shared" si="38"/>
        <v>927.36000000000013</v>
      </c>
      <c r="M145" s="404">
        <v>32200</v>
      </c>
      <c r="N145" s="422">
        <f t="shared" si="39"/>
        <v>730.00000000000011</v>
      </c>
      <c r="O145" s="425">
        <f t="shared" si="40"/>
        <v>1051.2</v>
      </c>
      <c r="P145" s="405">
        <v>36500</v>
      </c>
      <c r="Q145" s="22">
        <v>96</v>
      </c>
    </row>
    <row r="146" spans="1:17" ht="15" customHeight="1" thickBot="1" x14ac:dyDescent="0.3">
      <c r="A146" s="407" t="s">
        <v>42</v>
      </c>
      <c r="B146" s="276">
        <v>20</v>
      </c>
      <c r="C146" s="425">
        <v>121</v>
      </c>
      <c r="D146" s="277">
        <v>6000</v>
      </c>
      <c r="E146" s="409" t="s">
        <v>27</v>
      </c>
      <c r="F146" s="280">
        <v>2.6139999999999999</v>
      </c>
      <c r="G146" s="281">
        <v>72</v>
      </c>
      <c r="H146" s="282">
        <v>5</v>
      </c>
      <c r="I146" s="283">
        <f t="shared" si="35"/>
        <v>7.2599999999999998E-2</v>
      </c>
      <c r="J146" s="284">
        <f t="shared" si="41"/>
        <v>2.88</v>
      </c>
      <c r="K146" s="287">
        <f t="shared" si="37"/>
        <v>811.70833333333326</v>
      </c>
      <c r="L146" s="329">
        <f t="shared" si="38"/>
        <v>2337.7199999999998</v>
      </c>
      <c r="M146" s="404">
        <v>32200</v>
      </c>
      <c r="N146" s="287">
        <f t="shared" si="39"/>
        <v>920.10416666666674</v>
      </c>
      <c r="O146" s="277">
        <f t="shared" si="40"/>
        <v>2649.9</v>
      </c>
      <c r="P146" s="405">
        <v>36500</v>
      </c>
      <c r="Q146" s="22">
        <v>96</v>
      </c>
    </row>
    <row r="147" spans="1:17" ht="15" customHeight="1" x14ac:dyDescent="0.25">
      <c r="A147" s="444" t="s">
        <v>42</v>
      </c>
      <c r="B147" s="355">
        <v>20</v>
      </c>
      <c r="C147" s="356">
        <v>96</v>
      </c>
      <c r="D147" s="356">
        <v>3000</v>
      </c>
      <c r="E147" s="405" t="s">
        <v>29</v>
      </c>
      <c r="F147" s="267">
        <v>2.6139999999999999</v>
      </c>
      <c r="G147" s="268">
        <v>72</v>
      </c>
      <c r="H147" s="269">
        <v>5</v>
      </c>
      <c r="I147" s="270">
        <f t="shared" si="35"/>
        <v>2.8800000000000003E-2</v>
      </c>
      <c r="J147" s="271">
        <f t="shared" si="41"/>
        <v>1.44</v>
      </c>
      <c r="K147" s="134">
        <f t="shared" si="37"/>
        <v>400</v>
      </c>
      <c r="L147" s="332">
        <f t="shared" si="38"/>
        <v>576</v>
      </c>
      <c r="M147" s="404">
        <v>20000</v>
      </c>
      <c r="N147" s="134">
        <f t="shared" si="39"/>
        <v>456.00000000000011</v>
      </c>
      <c r="O147" s="356">
        <f t="shared" si="40"/>
        <v>656.6400000000001</v>
      </c>
      <c r="P147" s="405">
        <v>22800</v>
      </c>
      <c r="Q147" s="22">
        <v>96</v>
      </c>
    </row>
    <row r="148" spans="1:17" ht="15" customHeight="1" x14ac:dyDescent="0.25">
      <c r="A148" s="92" t="s">
        <v>42</v>
      </c>
      <c r="B148" s="46">
        <v>20</v>
      </c>
      <c r="C148" s="47">
        <v>121</v>
      </c>
      <c r="D148" s="47">
        <v>6000</v>
      </c>
      <c r="E148" s="48" t="s">
        <v>68</v>
      </c>
      <c r="F148" s="34">
        <v>2.6139999999999999</v>
      </c>
      <c r="G148" s="35">
        <v>72</v>
      </c>
      <c r="H148" s="36">
        <v>5</v>
      </c>
      <c r="I148" s="37">
        <f t="shared" si="35"/>
        <v>7.2599999999999998E-2</v>
      </c>
      <c r="J148" s="38">
        <v>3.63</v>
      </c>
      <c r="K148" s="39">
        <f t="shared" si="37"/>
        <v>400</v>
      </c>
      <c r="L148" s="40">
        <f t="shared" si="38"/>
        <v>1452</v>
      </c>
      <c r="M148" s="404">
        <v>20000</v>
      </c>
      <c r="N148" s="39">
        <f t="shared" si="39"/>
        <v>456</v>
      </c>
      <c r="O148" s="47">
        <f t="shared" si="40"/>
        <v>1655.28</v>
      </c>
      <c r="P148" s="405">
        <v>22800</v>
      </c>
      <c r="Q148" s="22">
        <v>96</v>
      </c>
    </row>
    <row r="149" spans="1:17" ht="15" hidden="1" customHeight="1" x14ac:dyDescent="0.25">
      <c r="A149" s="891"/>
      <c r="B149" s="892"/>
      <c r="C149" s="892"/>
      <c r="D149" s="892"/>
      <c r="E149" s="892"/>
      <c r="F149" s="892"/>
      <c r="G149" s="892"/>
      <c r="H149" s="892"/>
      <c r="I149" s="892"/>
      <c r="J149" s="892"/>
      <c r="K149" s="892"/>
      <c r="L149" s="892"/>
      <c r="M149" s="892"/>
      <c r="N149" s="892"/>
      <c r="O149" s="892"/>
      <c r="P149" s="892"/>
      <c r="Q149" s="1"/>
    </row>
    <row r="150" spans="1:17" ht="15" hidden="1" customHeight="1" x14ac:dyDescent="0.25">
      <c r="A150" s="903" t="s">
        <v>1</v>
      </c>
      <c r="B150" s="112" t="s">
        <v>2</v>
      </c>
      <c r="C150" s="113" t="s">
        <v>3</v>
      </c>
      <c r="D150" s="113" t="s">
        <v>4</v>
      </c>
      <c r="E150" s="926" t="s">
        <v>5</v>
      </c>
      <c r="F150" s="914" t="s">
        <v>43</v>
      </c>
      <c r="G150" s="915"/>
      <c r="H150" s="916" t="s">
        <v>44</v>
      </c>
      <c r="I150" s="917"/>
      <c r="J150" s="915"/>
      <c r="K150" s="82" t="s">
        <v>20</v>
      </c>
      <c r="L150" s="918" t="s">
        <v>45</v>
      </c>
      <c r="M150" s="919"/>
      <c r="N150" s="82" t="s">
        <v>20</v>
      </c>
      <c r="O150" s="912" t="s">
        <v>46</v>
      </c>
      <c r="P150" s="913"/>
      <c r="Q150" s="887"/>
    </row>
    <row r="151" spans="1:17" ht="15" customHeight="1" x14ac:dyDescent="0.25">
      <c r="A151" s="904"/>
      <c r="B151" s="57" t="s">
        <v>8</v>
      </c>
      <c r="C151" s="58" t="s">
        <v>8</v>
      </c>
      <c r="D151" s="58" t="s">
        <v>8</v>
      </c>
      <c r="E151" s="927"/>
      <c r="F151" s="59" t="s">
        <v>22</v>
      </c>
      <c r="G151" s="60" t="s">
        <v>23</v>
      </c>
      <c r="H151" s="61" t="s">
        <v>9</v>
      </c>
      <c r="I151" s="62" t="s">
        <v>10</v>
      </c>
      <c r="J151" s="114" t="s">
        <v>24</v>
      </c>
      <c r="K151" s="115"/>
      <c r="L151" s="116" t="s">
        <v>25</v>
      </c>
      <c r="M151" s="117" t="s">
        <v>13</v>
      </c>
      <c r="N151" s="118"/>
      <c r="O151" s="119" t="s">
        <v>25</v>
      </c>
      <c r="P151" s="120" t="s">
        <v>13</v>
      </c>
      <c r="Q151" s="888"/>
    </row>
    <row r="152" spans="1:17" s="669" customFormat="1" ht="15" customHeight="1" x14ac:dyDescent="0.25">
      <c r="A152" s="45" t="s">
        <v>47</v>
      </c>
      <c r="B152" s="46">
        <v>20</v>
      </c>
      <c r="C152" s="47">
        <v>96</v>
      </c>
      <c r="D152" s="47">
        <v>3000</v>
      </c>
      <c r="E152" s="48" t="s">
        <v>27</v>
      </c>
      <c r="F152" s="34">
        <v>3.1680000000000001</v>
      </c>
      <c r="G152" s="35">
        <v>110</v>
      </c>
      <c r="H152" s="36">
        <v>5</v>
      </c>
      <c r="I152" s="37">
        <f>B152*C152*D152/1000000000*H152</f>
        <v>2.8800000000000003E-2</v>
      </c>
      <c r="J152" s="38">
        <f t="shared" ref="J152:J162" si="42">D152*Q152/1000000*H152</f>
        <v>1.32</v>
      </c>
      <c r="K152" s="130">
        <f>L152/J152</f>
        <v>748.8</v>
      </c>
      <c r="L152" s="121">
        <f>M152*I152</f>
        <v>988.41600000000005</v>
      </c>
      <c r="M152" s="93">
        <v>34320</v>
      </c>
      <c r="N152" s="130">
        <f>O152/J152</f>
        <v>850.90909090909088</v>
      </c>
      <c r="O152" s="42">
        <f>I152*P152</f>
        <v>1123.2</v>
      </c>
      <c r="P152" s="122">
        <v>39000</v>
      </c>
      <c r="Q152" s="44">
        <v>88</v>
      </c>
    </row>
    <row r="153" spans="1:17" ht="15" customHeight="1" thickBot="1" x14ac:dyDescent="0.3">
      <c r="A153" s="328" t="s">
        <v>47</v>
      </c>
      <c r="B153" s="276">
        <v>20</v>
      </c>
      <c r="C153" s="277">
        <v>96</v>
      </c>
      <c r="D153" s="277">
        <v>2000</v>
      </c>
      <c r="E153" s="409" t="s">
        <v>27</v>
      </c>
      <c r="F153" s="280">
        <v>3.1680000000000001</v>
      </c>
      <c r="G153" s="281">
        <v>110</v>
      </c>
      <c r="H153" s="282">
        <v>5</v>
      </c>
      <c r="I153" s="283">
        <f t="shared" ref="I153:I200" si="43">B153*C153*D153/1000000000*H153</f>
        <v>1.9200000000000002E-2</v>
      </c>
      <c r="J153" s="284">
        <f t="shared" si="42"/>
        <v>0.87999999999999989</v>
      </c>
      <c r="K153" s="287">
        <f t="shared" ref="K153:K162" si="44">L153/J153</f>
        <v>748.80000000000018</v>
      </c>
      <c r="L153" s="467">
        <f t="shared" ref="L153:L162" si="45">M153*I153</f>
        <v>658.94400000000007</v>
      </c>
      <c r="M153" s="93">
        <v>34320</v>
      </c>
      <c r="N153" s="287">
        <f t="shared" ref="N153:N162" si="46">O153/J153</f>
        <v>850.90909090909111</v>
      </c>
      <c r="O153" s="288">
        <f t="shared" ref="O153:O200" si="47">I153*P153</f>
        <v>748.80000000000007</v>
      </c>
      <c r="P153" s="122">
        <v>39000</v>
      </c>
      <c r="Q153" s="44">
        <v>88</v>
      </c>
    </row>
    <row r="154" spans="1:17" ht="15" hidden="1" customHeight="1" thickBot="1" x14ac:dyDescent="0.3">
      <c r="A154" s="771" t="s">
        <v>47</v>
      </c>
      <c r="B154" s="772">
        <v>20</v>
      </c>
      <c r="C154" s="773">
        <v>96</v>
      </c>
      <c r="D154" s="773">
        <v>3000</v>
      </c>
      <c r="E154" s="774" t="s">
        <v>48</v>
      </c>
      <c r="F154" s="775">
        <v>3.1680000000000001</v>
      </c>
      <c r="G154" s="111">
        <v>110</v>
      </c>
      <c r="H154" s="776">
        <v>5</v>
      </c>
      <c r="I154" s="777">
        <f t="shared" si="43"/>
        <v>2.8800000000000003E-2</v>
      </c>
      <c r="J154" s="778">
        <f t="shared" si="42"/>
        <v>1.32</v>
      </c>
      <c r="K154" s="769">
        <f t="shared" si="44"/>
        <v>370.90909090909093</v>
      </c>
      <c r="L154" s="779">
        <f t="shared" si="45"/>
        <v>489.6</v>
      </c>
      <c r="M154" s="780">
        <v>17000</v>
      </c>
      <c r="N154" s="781">
        <f t="shared" si="46"/>
        <v>405.81818181818187</v>
      </c>
      <c r="O154" s="782">
        <f t="shared" si="47"/>
        <v>535.68000000000006</v>
      </c>
      <c r="P154" s="783">
        <v>18600</v>
      </c>
      <c r="Q154" s="44">
        <v>88</v>
      </c>
    </row>
    <row r="155" spans="1:17" ht="15" customHeight="1" x14ac:dyDescent="0.25">
      <c r="A155" s="45" t="s">
        <v>47</v>
      </c>
      <c r="B155" s="46">
        <v>20</v>
      </c>
      <c r="C155" s="47">
        <v>96</v>
      </c>
      <c r="D155" s="47">
        <v>3000</v>
      </c>
      <c r="E155" s="49" t="s">
        <v>29</v>
      </c>
      <c r="F155" s="34">
        <v>3.1680000000000001</v>
      </c>
      <c r="G155" s="35">
        <v>110</v>
      </c>
      <c r="H155" s="36">
        <v>5</v>
      </c>
      <c r="I155" s="37">
        <f>B155*C155*D155/1000000000*H155</f>
        <v>2.8800000000000003E-2</v>
      </c>
      <c r="J155" s="38">
        <f t="shared" si="42"/>
        <v>1.32</v>
      </c>
      <c r="K155" s="130">
        <f>L155/J155</f>
        <v>472.79999999999995</v>
      </c>
      <c r="L155" s="121">
        <f>M155*I155</f>
        <v>624.096</v>
      </c>
      <c r="M155" s="93">
        <v>21670</v>
      </c>
      <c r="N155" s="130">
        <f>O155/J155</f>
        <v>537.27272727272725</v>
      </c>
      <c r="O155" s="42">
        <f>I155*P155</f>
        <v>709.2</v>
      </c>
      <c r="P155" s="122">
        <v>24625</v>
      </c>
      <c r="Q155" s="44">
        <v>88</v>
      </c>
    </row>
    <row r="156" spans="1:17" ht="15.75" customHeight="1" thickBot="1" x14ac:dyDescent="0.3">
      <c r="A156" s="328" t="s">
        <v>47</v>
      </c>
      <c r="B156" s="276">
        <v>20</v>
      </c>
      <c r="C156" s="277">
        <v>96</v>
      </c>
      <c r="D156" s="277">
        <v>2000</v>
      </c>
      <c r="E156" s="770" t="s">
        <v>29</v>
      </c>
      <c r="F156" s="280">
        <v>3.1680000000000001</v>
      </c>
      <c r="G156" s="281">
        <v>110</v>
      </c>
      <c r="H156" s="282">
        <v>5</v>
      </c>
      <c r="I156" s="283">
        <f>B156*C156*D156/1000000000*H156</f>
        <v>1.9200000000000002E-2</v>
      </c>
      <c r="J156" s="284">
        <f t="shared" si="42"/>
        <v>0.87999999999999989</v>
      </c>
      <c r="K156" s="287">
        <f>L156/J156</f>
        <v>472.80000000000007</v>
      </c>
      <c r="L156" s="467">
        <f>M156*I156</f>
        <v>416.06400000000002</v>
      </c>
      <c r="M156" s="93">
        <v>21670</v>
      </c>
      <c r="N156" s="287">
        <f>O156/J156</f>
        <v>537.27272727272737</v>
      </c>
      <c r="O156" s="288">
        <f>I156*P156</f>
        <v>472.80000000000007</v>
      </c>
      <c r="P156" s="122">
        <v>24625</v>
      </c>
      <c r="Q156" s="44">
        <v>88</v>
      </c>
    </row>
    <row r="157" spans="1:17" ht="14.45" customHeight="1" x14ac:dyDescent="0.25">
      <c r="A157" s="264" t="s">
        <v>49</v>
      </c>
      <c r="B157" s="101">
        <v>26</v>
      </c>
      <c r="C157" s="102">
        <v>130</v>
      </c>
      <c r="D157" s="102">
        <v>2000</v>
      </c>
      <c r="E157" s="109" t="s">
        <v>27</v>
      </c>
      <c r="F157" s="267">
        <v>3.407</v>
      </c>
      <c r="G157" s="268">
        <v>112</v>
      </c>
      <c r="H157" s="269">
        <v>3</v>
      </c>
      <c r="I157" s="270">
        <f t="shared" si="43"/>
        <v>2.0279999999999999E-2</v>
      </c>
      <c r="J157" s="271">
        <f t="shared" si="42"/>
        <v>0.78</v>
      </c>
      <c r="K157" s="134">
        <f t="shared" si="44"/>
        <v>920.92</v>
      </c>
      <c r="L157" s="127">
        <f t="shared" si="45"/>
        <v>718.31759999999997</v>
      </c>
      <c r="M157" s="79">
        <v>35420</v>
      </c>
      <c r="N157" s="134">
        <f t="shared" si="46"/>
        <v>1046.5</v>
      </c>
      <c r="O157" s="273">
        <f t="shared" si="47"/>
        <v>816.27</v>
      </c>
      <c r="P157" s="274">
        <v>40250</v>
      </c>
      <c r="Q157" s="44">
        <v>130</v>
      </c>
    </row>
    <row r="158" spans="1:17" ht="14.45" customHeight="1" x14ac:dyDescent="0.25">
      <c r="A158" s="45" t="s">
        <v>49</v>
      </c>
      <c r="B158" s="46">
        <v>26</v>
      </c>
      <c r="C158" s="47">
        <v>130</v>
      </c>
      <c r="D158" s="47">
        <v>2500</v>
      </c>
      <c r="E158" s="48" t="s">
        <v>27</v>
      </c>
      <c r="F158" s="34">
        <v>2.839</v>
      </c>
      <c r="G158" s="35">
        <v>112</v>
      </c>
      <c r="H158" s="36">
        <v>3</v>
      </c>
      <c r="I158" s="37">
        <f t="shared" si="43"/>
        <v>2.5349999999999998E-2</v>
      </c>
      <c r="J158" s="38">
        <f t="shared" si="42"/>
        <v>0.97500000000000009</v>
      </c>
      <c r="K158" s="39">
        <f t="shared" si="44"/>
        <v>920.91999999999985</v>
      </c>
      <c r="L158" s="121">
        <f t="shared" si="45"/>
        <v>897.89699999999993</v>
      </c>
      <c r="M158" s="79">
        <v>35420</v>
      </c>
      <c r="N158" s="39">
        <f t="shared" si="46"/>
        <v>1046.4999999999998</v>
      </c>
      <c r="O158" s="42">
        <f t="shared" si="47"/>
        <v>1020.3374999999999</v>
      </c>
      <c r="P158" s="274">
        <v>40250</v>
      </c>
      <c r="Q158" s="44">
        <v>130</v>
      </c>
    </row>
    <row r="159" spans="1:17" ht="14.45" customHeight="1" thickBot="1" x14ac:dyDescent="0.3">
      <c r="A159" s="328" t="s">
        <v>49</v>
      </c>
      <c r="B159" s="276">
        <v>26</v>
      </c>
      <c r="C159" s="277">
        <v>130</v>
      </c>
      <c r="D159" s="277">
        <v>3000</v>
      </c>
      <c r="E159" s="409" t="s">
        <v>27</v>
      </c>
      <c r="F159" s="280">
        <v>2.2709999999999999</v>
      </c>
      <c r="G159" s="281">
        <v>112</v>
      </c>
      <c r="H159" s="282">
        <v>3</v>
      </c>
      <c r="I159" s="283">
        <f t="shared" si="43"/>
        <v>3.0419999999999999E-2</v>
      </c>
      <c r="J159" s="284">
        <f t="shared" si="42"/>
        <v>1.17</v>
      </c>
      <c r="K159" s="287">
        <f t="shared" si="44"/>
        <v>920.92000000000007</v>
      </c>
      <c r="L159" s="467">
        <f t="shared" si="45"/>
        <v>1077.4764</v>
      </c>
      <c r="M159" s="79">
        <v>35420</v>
      </c>
      <c r="N159" s="287">
        <f t="shared" si="46"/>
        <v>1046.5</v>
      </c>
      <c r="O159" s="288">
        <f t="shared" si="47"/>
        <v>1224.405</v>
      </c>
      <c r="P159" s="274">
        <v>40250</v>
      </c>
      <c r="Q159" s="44">
        <v>130</v>
      </c>
    </row>
    <row r="160" spans="1:17" ht="14.45" customHeight="1" x14ac:dyDescent="0.25">
      <c r="A160" s="464" t="s">
        <v>49</v>
      </c>
      <c r="B160" s="366">
        <v>26</v>
      </c>
      <c r="C160" s="367">
        <v>130</v>
      </c>
      <c r="D160" s="367">
        <v>2000</v>
      </c>
      <c r="E160" s="465" t="s">
        <v>29</v>
      </c>
      <c r="F160" s="320">
        <v>3.407</v>
      </c>
      <c r="G160" s="321">
        <v>112</v>
      </c>
      <c r="H160" s="322">
        <v>3</v>
      </c>
      <c r="I160" s="323">
        <f t="shared" si="43"/>
        <v>2.0279999999999999E-2</v>
      </c>
      <c r="J160" s="324">
        <f t="shared" si="42"/>
        <v>0.78</v>
      </c>
      <c r="K160" s="325">
        <f t="shared" si="44"/>
        <v>563.41999999999996</v>
      </c>
      <c r="L160" s="127">
        <f t="shared" si="45"/>
        <v>439.4676</v>
      </c>
      <c r="M160" s="404">
        <v>21670</v>
      </c>
      <c r="N160" s="325">
        <f t="shared" si="46"/>
        <v>640.25</v>
      </c>
      <c r="O160" s="326">
        <f t="shared" si="47"/>
        <v>499.39499999999998</v>
      </c>
      <c r="P160" s="466">
        <v>24625</v>
      </c>
      <c r="Q160" s="463">
        <v>130</v>
      </c>
    </row>
    <row r="161" spans="1:17" s="669" customFormat="1" ht="14.45" customHeight="1" x14ac:dyDescent="0.25">
      <c r="A161" s="464" t="s">
        <v>49</v>
      </c>
      <c r="B161" s="366">
        <v>26</v>
      </c>
      <c r="C161" s="367">
        <v>130</v>
      </c>
      <c r="D161" s="367">
        <v>2500</v>
      </c>
      <c r="E161" s="465" t="s">
        <v>29</v>
      </c>
      <c r="F161" s="320">
        <v>3.407</v>
      </c>
      <c r="G161" s="321">
        <v>112</v>
      </c>
      <c r="H161" s="322">
        <v>3</v>
      </c>
      <c r="I161" s="323">
        <f>B161*C161*D161/1000000000*H161</f>
        <v>2.5349999999999998E-2</v>
      </c>
      <c r="J161" s="324">
        <f t="shared" si="42"/>
        <v>0.97500000000000009</v>
      </c>
      <c r="K161" s="325">
        <f>L161/J161</f>
        <v>563.41999999999985</v>
      </c>
      <c r="L161" s="127">
        <f>M161*I161</f>
        <v>549.33449999999993</v>
      </c>
      <c r="M161" s="404">
        <v>21670</v>
      </c>
      <c r="N161" s="325">
        <f>O161/J161</f>
        <v>640.24999999999989</v>
      </c>
      <c r="O161" s="326">
        <f>I161*P161</f>
        <v>624.24374999999998</v>
      </c>
      <c r="P161" s="466">
        <v>24625</v>
      </c>
      <c r="Q161" s="463">
        <v>130</v>
      </c>
    </row>
    <row r="162" spans="1:17" ht="14.45" customHeight="1" thickBot="1" x14ac:dyDescent="0.3">
      <c r="A162" s="123" t="s">
        <v>49</v>
      </c>
      <c r="B162" s="94">
        <v>26</v>
      </c>
      <c r="C162" s="95">
        <v>130</v>
      </c>
      <c r="D162" s="95">
        <v>3000</v>
      </c>
      <c r="E162" s="110" t="s">
        <v>29</v>
      </c>
      <c r="F162" s="96">
        <v>2.839</v>
      </c>
      <c r="G162" s="97">
        <v>112</v>
      </c>
      <c r="H162" s="98">
        <v>3</v>
      </c>
      <c r="I162" s="99">
        <f t="shared" si="43"/>
        <v>3.0419999999999999E-2</v>
      </c>
      <c r="J162" s="100">
        <f t="shared" si="42"/>
        <v>1.17</v>
      </c>
      <c r="K162" s="53">
        <f t="shared" si="44"/>
        <v>563.42000000000007</v>
      </c>
      <c r="L162" s="467">
        <f t="shared" si="45"/>
        <v>659.20140000000004</v>
      </c>
      <c r="M162" s="404">
        <v>21670</v>
      </c>
      <c r="N162" s="287">
        <f t="shared" si="46"/>
        <v>640.25</v>
      </c>
      <c r="O162" s="288">
        <f t="shared" si="47"/>
        <v>749.09249999999997</v>
      </c>
      <c r="P162" s="466">
        <v>24625</v>
      </c>
      <c r="Q162" s="44">
        <v>130</v>
      </c>
    </row>
    <row r="163" spans="1:17" ht="14.45" customHeight="1" thickBot="1" x14ac:dyDescent="0.3">
      <c r="A163" s="889"/>
      <c r="B163" s="890"/>
      <c r="C163" s="890"/>
      <c r="D163" s="890"/>
      <c r="E163" s="890"/>
      <c r="F163" s="890"/>
      <c r="G163" s="890"/>
      <c r="H163" s="890"/>
      <c r="I163" s="890"/>
      <c r="J163" s="890"/>
      <c r="K163" s="890"/>
      <c r="L163" s="890"/>
      <c r="M163" s="890"/>
      <c r="N163" s="890"/>
      <c r="O163" s="890"/>
      <c r="P163" s="890"/>
      <c r="Q163" s="44"/>
    </row>
    <row r="164" spans="1:17" ht="14.45" customHeight="1" thickBot="1" x14ac:dyDescent="0.3">
      <c r="A164" s="32" t="s">
        <v>65</v>
      </c>
      <c r="B164" s="51">
        <v>10</v>
      </c>
      <c r="C164" s="52">
        <v>30</v>
      </c>
      <c r="D164" s="52">
        <v>3000</v>
      </c>
      <c r="E164" s="33" t="s">
        <v>27</v>
      </c>
      <c r="F164" s="34"/>
      <c r="G164" s="35"/>
      <c r="H164" s="36">
        <v>1</v>
      </c>
      <c r="I164" s="37">
        <f t="shared" si="43"/>
        <v>8.9999999999999998E-4</v>
      </c>
      <c r="J164" s="38"/>
      <c r="K164" s="129"/>
      <c r="L164" s="124">
        <f>M164*I164</f>
        <v>0</v>
      </c>
      <c r="M164" s="125"/>
      <c r="N164" s="130"/>
      <c r="O164" s="42">
        <f t="shared" si="47"/>
        <v>34.3125</v>
      </c>
      <c r="P164" s="43">
        <v>38125</v>
      </c>
      <c r="Q164" s="44"/>
    </row>
    <row r="165" spans="1:17" ht="14.45" customHeight="1" thickBot="1" x14ac:dyDescent="0.3">
      <c r="A165" s="32" t="s">
        <v>65</v>
      </c>
      <c r="B165" s="51">
        <v>10</v>
      </c>
      <c r="C165" s="47">
        <v>40</v>
      </c>
      <c r="D165" s="52">
        <v>3000</v>
      </c>
      <c r="E165" s="33" t="s">
        <v>27</v>
      </c>
      <c r="F165" s="34"/>
      <c r="G165" s="35"/>
      <c r="H165" s="36">
        <v>1</v>
      </c>
      <c r="I165" s="37">
        <f t="shared" si="43"/>
        <v>1.1999999999999999E-3</v>
      </c>
      <c r="J165" s="38"/>
      <c r="K165" s="128"/>
      <c r="L165" s="124">
        <f t="shared" ref="L165:L202" si="48">M165*I165</f>
        <v>0</v>
      </c>
      <c r="M165" s="125"/>
      <c r="N165" s="130"/>
      <c r="O165" s="42">
        <f t="shared" si="47"/>
        <v>45.749999999999993</v>
      </c>
      <c r="P165" s="136">
        <v>38125</v>
      </c>
      <c r="Q165" s="44"/>
    </row>
    <row r="166" spans="1:17" ht="15" customHeight="1" thickBot="1" x14ac:dyDescent="0.3">
      <c r="A166" s="32" t="s">
        <v>65</v>
      </c>
      <c r="B166" s="51">
        <v>10</v>
      </c>
      <c r="C166" s="47">
        <v>50</v>
      </c>
      <c r="D166" s="52">
        <v>3000</v>
      </c>
      <c r="E166" s="33" t="s">
        <v>27</v>
      </c>
      <c r="F166" s="34"/>
      <c r="G166" s="35"/>
      <c r="H166" s="36">
        <v>1</v>
      </c>
      <c r="I166" s="37">
        <f t="shared" si="43"/>
        <v>1.5E-3</v>
      </c>
      <c r="J166" s="38"/>
      <c r="K166" s="128"/>
      <c r="L166" s="124">
        <f t="shared" si="48"/>
        <v>0</v>
      </c>
      <c r="M166" s="125"/>
      <c r="N166" s="130"/>
      <c r="O166" s="42">
        <f t="shared" si="47"/>
        <v>57.1875</v>
      </c>
      <c r="P166" s="136">
        <v>38125</v>
      </c>
      <c r="Q166" s="44"/>
    </row>
    <row r="167" spans="1:17" ht="15" customHeight="1" thickBot="1" x14ac:dyDescent="0.3">
      <c r="A167" s="32" t="s">
        <v>65</v>
      </c>
      <c r="B167" s="46">
        <v>20</v>
      </c>
      <c r="C167" s="52">
        <v>40</v>
      </c>
      <c r="D167" s="52">
        <v>3000</v>
      </c>
      <c r="E167" s="33" t="s">
        <v>27</v>
      </c>
      <c r="F167" s="34"/>
      <c r="G167" s="35"/>
      <c r="H167" s="36">
        <v>1</v>
      </c>
      <c r="I167" s="37">
        <f t="shared" si="43"/>
        <v>2.3999999999999998E-3</v>
      </c>
      <c r="J167" s="38"/>
      <c r="K167" s="128"/>
      <c r="L167" s="124">
        <f t="shared" si="48"/>
        <v>0</v>
      </c>
      <c r="M167" s="125"/>
      <c r="N167" s="130"/>
      <c r="O167" s="42">
        <f t="shared" si="47"/>
        <v>95.1</v>
      </c>
      <c r="P167" s="136">
        <v>39625</v>
      </c>
      <c r="Q167" s="44"/>
    </row>
    <row r="168" spans="1:17" ht="15" customHeight="1" thickBot="1" x14ac:dyDescent="0.3">
      <c r="A168" s="32" t="s">
        <v>65</v>
      </c>
      <c r="B168" s="46">
        <v>20</v>
      </c>
      <c r="C168" s="47">
        <v>50</v>
      </c>
      <c r="D168" s="52">
        <v>3000</v>
      </c>
      <c r="E168" s="33" t="s">
        <v>27</v>
      </c>
      <c r="F168" s="34"/>
      <c r="G168" s="35"/>
      <c r="H168" s="36">
        <v>1</v>
      </c>
      <c r="I168" s="37">
        <f t="shared" si="43"/>
        <v>3.0000000000000001E-3</v>
      </c>
      <c r="J168" s="38"/>
      <c r="K168" s="128"/>
      <c r="L168" s="124">
        <f t="shared" si="48"/>
        <v>0</v>
      </c>
      <c r="M168" s="125"/>
      <c r="N168" s="130"/>
      <c r="O168" s="42">
        <f t="shared" si="47"/>
        <v>116.25</v>
      </c>
      <c r="P168" s="136">
        <v>38750</v>
      </c>
      <c r="Q168" s="44"/>
    </row>
    <row r="169" spans="1:17" ht="15" customHeight="1" thickBot="1" x14ac:dyDescent="0.3">
      <c r="A169" s="32" t="s">
        <v>65</v>
      </c>
      <c r="B169" s="46">
        <v>20</v>
      </c>
      <c r="C169" s="47">
        <v>60</v>
      </c>
      <c r="D169" s="52">
        <v>3000</v>
      </c>
      <c r="E169" s="33" t="s">
        <v>27</v>
      </c>
      <c r="F169" s="34"/>
      <c r="G169" s="35"/>
      <c r="H169" s="36">
        <v>1</v>
      </c>
      <c r="I169" s="37">
        <f t="shared" si="43"/>
        <v>3.5999999999999999E-3</v>
      </c>
      <c r="J169" s="38"/>
      <c r="K169" s="128"/>
      <c r="L169" s="124">
        <f t="shared" si="48"/>
        <v>0</v>
      </c>
      <c r="M169" s="125"/>
      <c r="N169" s="130"/>
      <c r="O169" s="42">
        <f t="shared" si="47"/>
        <v>139.5</v>
      </c>
      <c r="P169" s="136">
        <v>38750</v>
      </c>
      <c r="Q169" s="44"/>
    </row>
    <row r="170" spans="1:17" ht="15" hidden="1" customHeight="1" thickBot="1" x14ac:dyDescent="0.3">
      <c r="A170" s="32" t="s">
        <v>65</v>
      </c>
      <c r="B170" s="46">
        <v>20</v>
      </c>
      <c r="C170" s="47">
        <v>40</v>
      </c>
      <c r="D170" s="52">
        <v>3000</v>
      </c>
      <c r="E170" s="33" t="s">
        <v>27</v>
      </c>
      <c r="F170" s="34"/>
      <c r="G170" s="35"/>
      <c r="H170" s="36">
        <v>1</v>
      </c>
      <c r="I170" s="37">
        <f t="shared" si="43"/>
        <v>2.3999999999999998E-3</v>
      </c>
      <c r="J170" s="38"/>
      <c r="K170" s="128"/>
      <c r="L170" s="124">
        <f t="shared" si="48"/>
        <v>0</v>
      </c>
      <c r="M170" s="125"/>
      <c r="N170" s="130"/>
      <c r="O170" s="42">
        <f t="shared" si="47"/>
        <v>87.11999999999999</v>
      </c>
      <c r="P170" s="136">
        <v>36300</v>
      </c>
      <c r="Q170" s="44"/>
    </row>
    <row r="171" spans="1:17" ht="15" hidden="1" customHeight="1" thickBot="1" x14ac:dyDescent="0.3">
      <c r="A171" s="32" t="s">
        <v>65</v>
      </c>
      <c r="B171" s="46">
        <v>20</v>
      </c>
      <c r="C171" s="47">
        <v>50</v>
      </c>
      <c r="D171" s="52">
        <v>3000</v>
      </c>
      <c r="E171" s="33" t="s">
        <v>27</v>
      </c>
      <c r="F171" s="34"/>
      <c r="G171" s="35"/>
      <c r="H171" s="36">
        <v>1</v>
      </c>
      <c r="I171" s="37">
        <f t="shared" si="43"/>
        <v>3.0000000000000001E-3</v>
      </c>
      <c r="J171" s="38"/>
      <c r="K171" s="128"/>
      <c r="L171" s="124">
        <f t="shared" si="48"/>
        <v>0</v>
      </c>
      <c r="M171" s="125"/>
      <c r="N171" s="130"/>
      <c r="O171" s="42">
        <f t="shared" si="47"/>
        <v>108.9</v>
      </c>
      <c r="P171" s="136">
        <v>36300</v>
      </c>
      <c r="Q171" s="44"/>
    </row>
    <row r="172" spans="1:17" ht="15" customHeight="1" thickBot="1" x14ac:dyDescent="0.3">
      <c r="A172" s="32" t="s">
        <v>65</v>
      </c>
      <c r="B172" s="46">
        <v>30</v>
      </c>
      <c r="C172" s="47">
        <v>30</v>
      </c>
      <c r="D172" s="52">
        <v>3000</v>
      </c>
      <c r="E172" s="33" t="s">
        <v>27</v>
      </c>
      <c r="F172" s="34"/>
      <c r="G172" s="35"/>
      <c r="H172" s="36">
        <v>1</v>
      </c>
      <c r="I172" s="37">
        <f t="shared" si="43"/>
        <v>2.7000000000000001E-3</v>
      </c>
      <c r="J172" s="38"/>
      <c r="K172" s="128"/>
      <c r="L172" s="124">
        <f t="shared" si="48"/>
        <v>0</v>
      </c>
      <c r="M172" s="125"/>
      <c r="N172" s="130"/>
      <c r="O172" s="42">
        <f t="shared" si="47"/>
        <v>102.9375</v>
      </c>
      <c r="P172" s="136">
        <v>38125</v>
      </c>
      <c r="Q172" s="44"/>
    </row>
    <row r="173" spans="1:17" ht="15" hidden="1" customHeight="1" thickBot="1" x14ac:dyDescent="0.3">
      <c r="A173" s="32" t="s">
        <v>65</v>
      </c>
      <c r="B173" s="46">
        <v>30</v>
      </c>
      <c r="C173" s="47">
        <v>30</v>
      </c>
      <c r="D173" s="52">
        <v>3000</v>
      </c>
      <c r="E173" s="33" t="s">
        <v>27</v>
      </c>
      <c r="F173" s="34"/>
      <c r="G173" s="35"/>
      <c r="H173" s="36">
        <v>1</v>
      </c>
      <c r="I173" s="37">
        <f>B173*C173*D173/1000000000*H173</f>
        <v>2.7000000000000001E-3</v>
      </c>
      <c r="J173" s="38"/>
      <c r="K173" s="128"/>
      <c r="L173" s="124">
        <f>M173*I173</f>
        <v>0</v>
      </c>
      <c r="M173" s="125"/>
      <c r="N173" s="130"/>
      <c r="O173" s="42">
        <f>I173*P173</f>
        <v>102.9375</v>
      </c>
      <c r="P173" s="136">
        <v>38125</v>
      </c>
      <c r="Q173" s="44"/>
    </row>
    <row r="174" spans="1:17" ht="15" hidden="1" customHeight="1" thickBot="1" x14ac:dyDescent="0.3">
      <c r="A174" s="32" t="s">
        <v>65</v>
      </c>
      <c r="B174" s="46">
        <v>30</v>
      </c>
      <c r="C174" s="47">
        <v>30</v>
      </c>
      <c r="D174" s="52">
        <v>3000</v>
      </c>
      <c r="E174" s="33" t="s">
        <v>27</v>
      </c>
      <c r="F174" s="34"/>
      <c r="G174" s="35"/>
      <c r="H174" s="36">
        <v>1</v>
      </c>
      <c r="I174" s="37">
        <f>B174*C174*D174/1000000000*H174</f>
        <v>2.7000000000000001E-3</v>
      </c>
      <c r="J174" s="38"/>
      <c r="K174" s="128"/>
      <c r="L174" s="124">
        <f>M174*I174</f>
        <v>0</v>
      </c>
      <c r="M174" s="125"/>
      <c r="N174" s="130"/>
      <c r="O174" s="42">
        <f>I174*P174</f>
        <v>102.9375</v>
      </c>
      <c r="P174" s="136">
        <v>38125</v>
      </c>
      <c r="Q174" s="44"/>
    </row>
    <row r="175" spans="1:17" s="669" customFormat="1" ht="15" customHeight="1" thickBot="1" x14ac:dyDescent="0.3">
      <c r="A175" s="32" t="s">
        <v>65</v>
      </c>
      <c r="B175" s="46">
        <v>30</v>
      </c>
      <c r="C175" s="47">
        <v>40</v>
      </c>
      <c r="D175" s="52">
        <v>3000</v>
      </c>
      <c r="E175" s="33" t="s">
        <v>27</v>
      </c>
      <c r="F175" s="34"/>
      <c r="G175" s="35"/>
      <c r="H175" s="36">
        <v>1</v>
      </c>
      <c r="I175" s="37">
        <f>B175*C175*D175/1000000000*H175</f>
        <v>3.5999999999999999E-3</v>
      </c>
      <c r="J175" s="38"/>
      <c r="K175" s="128"/>
      <c r="L175" s="124">
        <f>M175*I175</f>
        <v>0</v>
      </c>
      <c r="M175" s="125"/>
      <c r="N175" s="130"/>
      <c r="O175" s="42">
        <f>I175*P175</f>
        <v>137.25</v>
      </c>
      <c r="P175" s="136">
        <v>38125</v>
      </c>
      <c r="Q175" s="44"/>
    </row>
    <row r="176" spans="1:17" ht="15" customHeight="1" thickBot="1" x14ac:dyDescent="0.3">
      <c r="A176" s="275" t="s">
        <v>65</v>
      </c>
      <c r="B176" s="276">
        <v>30</v>
      </c>
      <c r="C176" s="277">
        <v>50</v>
      </c>
      <c r="D176" s="278">
        <v>3000</v>
      </c>
      <c r="E176" s="279" t="s">
        <v>27</v>
      </c>
      <c r="F176" s="280"/>
      <c r="G176" s="281"/>
      <c r="H176" s="282">
        <v>1</v>
      </c>
      <c r="I176" s="283">
        <f t="shared" si="43"/>
        <v>4.4999999999999997E-3</v>
      </c>
      <c r="J176" s="284"/>
      <c r="K176" s="285"/>
      <c r="L176" s="286">
        <f t="shared" si="48"/>
        <v>0</v>
      </c>
      <c r="M176" s="125"/>
      <c r="N176" s="287"/>
      <c r="O176" s="288">
        <f t="shared" si="47"/>
        <v>171.5625</v>
      </c>
      <c r="P176" s="136">
        <v>38125</v>
      </c>
      <c r="Q176" s="44"/>
    </row>
    <row r="177" spans="1:17" ht="15" hidden="1" customHeight="1" thickBot="1" x14ac:dyDescent="0.3">
      <c r="A177" s="264" t="s">
        <v>65</v>
      </c>
      <c r="B177" s="265">
        <v>10</v>
      </c>
      <c r="C177" s="266">
        <v>30</v>
      </c>
      <c r="D177" s="266">
        <v>3000</v>
      </c>
      <c r="E177" s="103" t="s">
        <v>60</v>
      </c>
      <c r="F177" s="267"/>
      <c r="G177" s="268"/>
      <c r="H177" s="269">
        <v>1</v>
      </c>
      <c r="I177" s="270">
        <f t="shared" si="43"/>
        <v>8.9999999999999998E-4</v>
      </c>
      <c r="J177" s="271"/>
      <c r="K177" s="272"/>
      <c r="L177" s="127">
        <f t="shared" si="48"/>
        <v>15.299999999999999</v>
      </c>
      <c r="M177" s="79">
        <v>17000</v>
      </c>
      <c r="N177" s="134"/>
      <c r="O177" s="273">
        <f t="shared" si="47"/>
        <v>16.739999999999998</v>
      </c>
      <c r="P177" s="274">
        <v>18600</v>
      </c>
      <c r="Q177" s="44"/>
    </row>
    <row r="178" spans="1:17" ht="15" hidden="1" customHeight="1" thickBot="1" x14ac:dyDescent="0.3">
      <c r="A178" s="32" t="s">
        <v>65</v>
      </c>
      <c r="B178" s="51">
        <v>10</v>
      </c>
      <c r="C178" s="47">
        <v>40</v>
      </c>
      <c r="D178" s="52">
        <v>3000</v>
      </c>
      <c r="E178" s="33" t="s">
        <v>60</v>
      </c>
      <c r="F178" s="34"/>
      <c r="G178" s="35"/>
      <c r="H178" s="36">
        <v>1</v>
      </c>
      <c r="I178" s="37">
        <f t="shared" si="43"/>
        <v>1.1999999999999999E-3</v>
      </c>
      <c r="J178" s="38"/>
      <c r="K178" s="128"/>
      <c r="L178" s="127">
        <f t="shared" si="48"/>
        <v>20.399999999999999</v>
      </c>
      <c r="M178" s="79">
        <v>17000</v>
      </c>
      <c r="N178" s="130"/>
      <c r="O178" s="273">
        <f t="shared" si="47"/>
        <v>22.319999999999997</v>
      </c>
      <c r="P178" s="274">
        <v>18600</v>
      </c>
      <c r="Q178" s="44"/>
    </row>
    <row r="179" spans="1:17" ht="15" hidden="1" customHeight="1" thickBot="1" x14ac:dyDescent="0.3">
      <c r="A179" s="32" t="s">
        <v>65</v>
      </c>
      <c r="B179" s="51">
        <v>10</v>
      </c>
      <c r="C179" s="47">
        <v>50</v>
      </c>
      <c r="D179" s="52">
        <v>3000</v>
      </c>
      <c r="E179" s="33" t="s">
        <v>60</v>
      </c>
      <c r="F179" s="34"/>
      <c r="G179" s="35"/>
      <c r="H179" s="36">
        <v>1</v>
      </c>
      <c r="I179" s="37">
        <f t="shared" si="43"/>
        <v>1.5E-3</v>
      </c>
      <c r="J179" s="38"/>
      <c r="K179" s="128"/>
      <c r="L179" s="127">
        <f t="shared" si="48"/>
        <v>25.5</v>
      </c>
      <c r="M179" s="79">
        <v>17000</v>
      </c>
      <c r="N179" s="130"/>
      <c r="O179" s="273">
        <f t="shared" si="47"/>
        <v>27.900000000000002</v>
      </c>
      <c r="P179" s="274">
        <v>18600</v>
      </c>
      <c r="Q179" s="44"/>
    </row>
    <row r="180" spans="1:17" ht="15" hidden="1" customHeight="1" thickBot="1" x14ac:dyDescent="0.3">
      <c r="A180" s="32" t="s">
        <v>65</v>
      </c>
      <c r="B180" s="46">
        <v>20</v>
      </c>
      <c r="C180" s="52">
        <v>30</v>
      </c>
      <c r="D180" s="52">
        <v>3000</v>
      </c>
      <c r="E180" s="33" t="s">
        <v>60</v>
      </c>
      <c r="F180" s="34"/>
      <c r="G180" s="35"/>
      <c r="H180" s="36">
        <v>1</v>
      </c>
      <c r="I180" s="37">
        <f t="shared" si="43"/>
        <v>1.8E-3</v>
      </c>
      <c r="J180" s="38"/>
      <c r="K180" s="128"/>
      <c r="L180" s="127">
        <f t="shared" si="48"/>
        <v>30.599999999999998</v>
      </c>
      <c r="M180" s="79">
        <v>17000</v>
      </c>
      <c r="N180" s="130"/>
      <c r="O180" s="273">
        <f t="shared" si="47"/>
        <v>33.479999999999997</v>
      </c>
      <c r="P180" s="274">
        <v>18600</v>
      </c>
      <c r="Q180" s="44"/>
    </row>
    <row r="181" spans="1:17" ht="15" hidden="1" customHeight="1" thickBot="1" x14ac:dyDescent="0.3">
      <c r="A181" s="32" t="s">
        <v>65</v>
      </c>
      <c r="B181" s="46">
        <v>20</v>
      </c>
      <c r="C181" s="47">
        <v>40</v>
      </c>
      <c r="D181" s="52">
        <v>3000</v>
      </c>
      <c r="E181" s="33" t="s">
        <v>60</v>
      </c>
      <c r="F181" s="131"/>
      <c r="G181" s="111"/>
      <c r="H181" s="36">
        <v>1</v>
      </c>
      <c r="I181" s="37">
        <f t="shared" si="43"/>
        <v>2.3999999999999998E-3</v>
      </c>
      <c r="J181" s="38"/>
      <c r="K181" s="132"/>
      <c r="L181" s="127">
        <f t="shared" si="48"/>
        <v>40.799999999999997</v>
      </c>
      <c r="M181" s="79">
        <v>17000</v>
      </c>
      <c r="N181" s="133"/>
      <c r="O181" s="273">
        <f t="shared" si="47"/>
        <v>44.639999999999993</v>
      </c>
      <c r="P181" s="274">
        <v>18600</v>
      </c>
      <c r="Q181" s="44"/>
    </row>
    <row r="182" spans="1:17" ht="7.5" hidden="1" customHeight="1" thickBot="1" x14ac:dyDescent="0.3">
      <c r="A182" s="32" t="s">
        <v>65</v>
      </c>
      <c r="B182" s="46">
        <v>20</v>
      </c>
      <c r="C182" s="47">
        <v>50</v>
      </c>
      <c r="D182" s="52">
        <v>3000</v>
      </c>
      <c r="E182" s="33" t="s">
        <v>60</v>
      </c>
      <c r="F182" s="104"/>
      <c r="G182" s="105"/>
      <c r="H182" s="36">
        <v>1</v>
      </c>
      <c r="I182" s="37">
        <f t="shared" si="43"/>
        <v>3.0000000000000001E-3</v>
      </c>
      <c r="J182" s="38"/>
      <c r="K182" s="126"/>
      <c r="L182" s="127">
        <f t="shared" si="48"/>
        <v>51</v>
      </c>
      <c r="M182" s="79">
        <v>17000</v>
      </c>
      <c r="N182" s="134"/>
      <c r="O182" s="273">
        <f t="shared" si="47"/>
        <v>55.800000000000004</v>
      </c>
      <c r="P182" s="274">
        <v>18600</v>
      </c>
      <c r="Q182" s="44"/>
    </row>
    <row r="183" spans="1:17" ht="15" customHeight="1" thickBot="1" x14ac:dyDescent="0.3">
      <c r="A183" s="32" t="s">
        <v>65</v>
      </c>
      <c r="B183" s="51">
        <v>10</v>
      </c>
      <c r="C183" s="52">
        <v>30</v>
      </c>
      <c r="D183" s="52">
        <v>3000</v>
      </c>
      <c r="E183" s="33" t="s">
        <v>60</v>
      </c>
      <c r="F183" s="34"/>
      <c r="G183" s="35"/>
      <c r="H183" s="36">
        <v>1</v>
      </c>
      <c r="I183" s="37">
        <f t="shared" ref="I183:I193" si="49">B183*C183*D183/1000000000*H183</f>
        <v>8.9999999999999998E-4</v>
      </c>
      <c r="J183" s="38"/>
      <c r="K183" s="129"/>
      <c r="L183" s="124">
        <f>M183*I183</f>
        <v>0</v>
      </c>
      <c r="M183" s="125"/>
      <c r="N183" s="130"/>
      <c r="O183" s="42">
        <f t="shared" ref="O183:O193" si="50">I183*P183</f>
        <v>23.287499999999998</v>
      </c>
      <c r="P183" s="136">
        <v>25875</v>
      </c>
      <c r="Q183" s="44"/>
    </row>
    <row r="184" spans="1:17" s="262" customFormat="1" ht="15" customHeight="1" thickBot="1" x14ac:dyDescent="0.3">
      <c r="A184" s="32" t="s">
        <v>65</v>
      </c>
      <c r="B184" s="51">
        <v>10</v>
      </c>
      <c r="C184" s="47">
        <v>40</v>
      </c>
      <c r="D184" s="52">
        <v>3000</v>
      </c>
      <c r="E184" s="33" t="s">
        <v>60</v>
      </c>
      <c r="F184" s="34"/>
      <c r="G184" s="35"/>
      <c r="H184" s="36">
        <v>1</v>
      </c>
      <c r="I184" s="37">
        <f t="shared" si="49"/>
        <v>1.1999999999999999E-3</v>
      </c>
      <c r="J184" s="38"/>
      <c r="K184" s="128"/>
      <c r="L184" s="124">
        <f t="shared" ref="L184:L193" si="51">M184*I184</f>
        <v>0</v>
      </c>
      <c r="M184" s="125"/>
      <c r="N184" s="130"/>
      <c r="O184" s="42">
        <f t="shared" si="50"/>
        <v>31.049999999999997</v>
      </c>
      <c r="P184" s="136">
        <v>25875</v>
      </c>
      <c r="Q184" s="44"/>
    </row>
    <row r="185" spans="1:17" s="262" customFormat="1" ht="15" customHeight="1" thickBot="1" x14ac:dyDescent="0.3">
      <c r="A185" s="32" t="s">
        <v>65</v>
      </c>
      <c r="B185" s="51">
        <v>10</v>
      </c>
      <c r="C185" s="47">
        <v>50</v>
      </c>
      <c r="D185" s="52">
        <v>3000</v>
      </c>
      <c r="E185" s="33" t="s">
        <v>60</v>
      </c>
      <c r="F185" s="34"/>
      <c r="G185" s="35"/>
      <c r="H185" s="36">
        <v>1</v>
      </c>
      <c r="I185" s="37">
        <f t="shared" si="49"/>
        <v>1.5E-3</v>
      </c>
      <c r="J185" s="38"/>
      <c r="K185" s="128"/>
      <c r="L185" s="124">
        <f t="shared" si="51"/>
        <v>0</v>
      </c>
      <c r="M185" s="125"/>
      <c r="N185" s="130"/>
      <c r="O185" s="42">
        <f t="shared" si="50"/>
        <v>38.8125</v>
      </c>
      <c r="P185" s="136">
        <v>25875</v>
      </c>
      <c r="Q185" s="44"/>
    </row>
    <row r="186" spans="1:17" s="262" customFormat="1" ht="15" customHeight="1" thickBot="1" x14ac:dyDescent="0.3">
      <c r="A186" s="32" t="s">
        <v>65</v>
      </c>
      <c r="B186" s="46">
        <v>20</v>
      </c>
      <c r="C186" s="52">
        <v>30</v>
      </c>
      <c r="D186" s="52">
        <v>3000</v>
      </c>
      <c r="E186" s="33" t="s">
        <v>60</v>
      </c>
      <c r="F186" s="34"/>
      <c r="G186" s="35"/>
      <c r="H186" s="36">
        <v>1</v>
      </c>
      <c r="I186" s="37">
        <f t="shared" si="49"/>
        <v>1.8E-3</v>
      </c>
      <c r="J186" s="38"/>
      <c r="K186" s="128"/>
      <c r="L186" s="124">
        <f t="shared" si="51"/>
        <v>0</v>
      </c>
      <c r="M186" s="125"/>
      <c r="N186" s="130"/>
      <c r="O186" s="42">
        <f t="shared" si="50"/>
        <v>46.574999999999996</v>
      </c>
      <c r="P186" s="136">
        <v>25875</v>
      </c>
      <c r="Q186" s="44"/>
    </row>
    <row r="187" spans="1:17" s="262" customFormat="1" ht="15" customHeight="1" thickBot="1" x14ac:dyDescent="0.3">
      <c r="A187" s="32" t="s">
        <v>65</v>
      </c>
      <c r="B187" s="46">
        <v>20</v>
      </c>
      <c r="C187" s="47">
        <v>40</v>
      </c>
      <c r="D187" s="52">
        <v>3000</v>
      </c>
      <c r="E187" s="33" t="s">
        <v>60</v>
      </c>
      <c r="F187" s="34"/>
      <c r="G187" s="35"/>
      <c r="H187" s="36">
        <v>1</v>
      </c>
      <c r="I187" s="37">
        <f t="shared" si="49"/>
        <v>2.3999999999999998E-3</v>
      </c>
      <c r="J187" s="38"/>
      <c r="K187" s="128"/>
      <c r="L187" s="124">
        <f t="shared" si="51"/>
        <v>0</v>
      </c>
      <c r="M187" s="125"/>
      <c r="N187" s="130"/>
      <c r="O187" s="42">
        <f t="shared" si="50"/>
        <v>62.099999999999994</v>
      </c>
      <c r="P187" s="136">
        <v>25875</v>
      </c>
      <c r="Q187" s="44"/>
    </row>
    <row r="188" spans="1:17" s="262" customFormat="1" ht="15" customHeight="1" thickBot="1" x14ac:dyDescent="0.3">
      <c r="A188" s="32" t="s">
        <v>65</v>
      </c>
      <c r="B188" s="46">
        <v>20</v>
      </c>
      <c r="C188" s="47">
        <v>60</v>
      </c>
      <c r="D188" s="52">
        <v>3000</v>
      </c>
      <c r="E188" s="33" t="s">
        <v>60</v>
      </c>
      <c r="F188" s="34"/>
      <c r="G188" s="35"/>
      <c r="H188" s="36">
        <v>1</v>
      </c>
      <c r="I188" s="37">
        <f t="shared" si="49"/>
        <v>3.5999999999999999E-3</v>
      </c>
      <c r="J188" s="38"/>
      <c r="K188" s="128"/>
      <c r="L188" s="124">
        <f t="shared" si="51"/>
        <v>0</v>
      </c>
      <c r="M188" s="125"/>
      <c r="N188" s="130"/>
      <c r="O188" s="42">
        <f t="shared" si="50"/>
        <v>93.149999999999991</v>
      </c>
      <c r="P188" s="136">
        <v>25875</v>
      </c>
      <c r="Q188" s="44"/>
    </row>
    <row r="189" spans="1:17" s="262" customFormat="1" ht="15" customHeight="1" thickBot="1" x14ac:dyDescent="0.3">
      <c r="A189" s="32" t="s">
        <v>65</v>
      </c>
      <c r="B189" s="46">
        <v>30</v>
      </c>
      <c r="C189" s="47">
        <v>30</v>
      </c>
      <c r="D189" s="52">
        <v>3000</v>
      </c>
      <c r="E189" s="33" t="s">
        <v>60</v>
      </c>
      <c r="F189" s="34"/>
      <c r="G189" s="35"/>
      <c r="H189" s="36">
        <v>1</v>
      </c>
      <c r="I189" s="37">
        <f t="shared" si="49"/>
        <v>2.7000000000000001E-3</v>
      </c>
      <c r="J189" s="38"/>
      <c r="K189" s="128"/>
      <c r="L189" s="124">
        <f t="shared" si="51"/>
        <v>0</v>
      </c>
      <c r="M189" s="125"/>
      <c r="N189" s="130"/>
      <c r="O189" s="42">
        <f t="shared" si="50"/>
        <v>69.862499999999997</v>
      </c>
      <c r="P189" s="136">
        <v>25875</v>
      </c>
      <c r="Q189" s="44"/>
    </row>
    <row r="190" spans="1:17" s="262" customFormat="1" ht="15" customHeight="1" thickBot="1" x14ac:dyDescent="0.3">
      <c r="A190" s="32" t="s">
        <v>65</v>
      </c>
      <c r="B190" s="46">
        <v>30</v>
      </c>
      <c r="C190" s="47">
        <v>30</v>
      </c>
      <c r="D190" s="52">
        <v>3000</v>
      </c>
      <c r="E190" s="33" t="s">
        <v>60</v>
      </c>
      <c r="F190" s="34"/>
      <c r="G190" s="35"/>
      <c r="H190" s="36">
        <v>1</v>
      </c>
      <c r="I190" s="37">
        <f t="shared" si="49"/>
        <v>2.7000000000000001E-3</v>
      </c>
      <c r="J190" s="38"/>
      <c r="K190" s="128"/>
      <c r="L190" s="124">
        <f t="shared" si="51"/>
        <v>0</v>
      </c>
      <c r="M190" s="125"/>
      <c r="N190" s="130"/>
      <c r="O190" s="42">
        <f t="shared" si="50"/>
        <v>69.862499999999997</v>
      </c>
      <c r="P190" s="136">
        <v>25875</v>
      </c>
      <c r="Q190" s="44"/>
    </row>
    <row r="191" spans="1:17" s="262" customFormat="1" ht="15" customHeight="1" thickBot="1" x14ac:dyDescent="0.3">
      <c r="A191" s="32" t="s">
        <v>65</v>
      </c>
      <c r="B191" s="46">
        <v>30</v>
      </c>
      <c r="C191" s="47">
        <v>30</v>
      </c>
      <c r="D191" s="52">
        <v>3000</v>
      </c>
      <c r="E191" s="33" t="s">
        <v>60</v>
      </c>
      <c r="F191" s="34"/>
      <c r="G191" s="35"/>
      <c r="H191" s="36">
        <v>1</v>
      </c>
      <c r="I191" s="37">
        <f t="shared" si="49"/>
        <v>2.7000000000000001E-3</v>
      </c>
      <c r="J191" s="38"/>
      <c r="K191" s="128"/>
      <c r="L191" s="124">
        <f t="shared" si="51"/>
        <v>0</v>
      </c>
      <c r="M191" s="125"/>
      <c r="N191" s="130"/>
      <c r="O191" s="42">
        <f t="shared" si="50"/>
        <v>69.862499999999997</v>
      </c>
      <c r="P191" s="136">
        <v>25875</v>
      </c>
      <c r="Q191" s="44"/>
    </row>
    <row r="192" spans="1:17" s="262" customFormat="1" ht="15" customHeight="1" thickBot="1" x14ac:dyDescent="0.3">
      <c r="A192" s="32" t="s">
        <v>65</v>
      </c>
      <c r="B192" s="46">
        <v>30</v>
      </c>
      <c r="C192" s="47">
        <v>40</v>
      </c>
      <c r="D192" s="52">
        <v>3000</v>
      </c>
      <c r="E192" s="33" t="s">
        <v>60</v>
      </c>
      <c r="F192" s="34"/>
      <c r="G192" s="35"/>
      <c r="H192" s="36">
        <v>1</v>
      </c>
      <c r="I192" s="37">
        <f t="shared" si="49"/>
        <v>3.5999999999999999E-3</v>
      </c>
      <c r="J192" s="38"/>
      <c r="K192" s="128"/>
      <c r="L192" s="124">
        <f t="shared" si="51"/>
        <v>0</v>
      </c>
      <c r="M192" s="125"/>
      <c r="N192" s="130"/>
      <c r="O192" s="42">
        <f t="shared" si="50"/>
        <v>93.149999999999991</v>
      </c>
      <c r="P192" s="136">
        <v>25875</v>
      </c>
      <c r="Q192" s="44"/>
    </row>
    <row r="193" spans="1:17" s="262" customFormat="1" ht="15" customHeight="1" thickBot="1" x14ac:dyDescent="0.3">
      <c r="A193" s="275" t="s">
        <v>65</v>
      </c>
      <c r="B193" s="276">
        <v>30</v>
      </c>
      <c r="C193" s="277">
        <v>50</v>
      </c>
      <c r="D193" s="278">
        <v>3000</v>
      </c>
      <c r="E193" s="33" t="s">
        <v>60</v>
      </c>
      <c r="F193" s="280"/>
      <c r="G193" s="281"/>
      <c r="H193" s="36">
        <v>1</v>
      </c>
      <c r="I193" s="283">
        <f t="shared" si="49"/>
        <v>4.4999999999999997E-3</v>
      </c>
      <c r="J193" s="284"/>
      <c r="K193" s="285"/>
      <c r="L193" s="286">
        <f t="shared" si="51"/>
        <v>0</v>
      </c>
      <c r="M193" s="784"/>
      <c r="N193" s="287"/>
      <c r="O193" s="288">
        <f t="shared" si="50"/>
        <v>116.43749999999999</v>
      </c>
      <c r="P193" s="136">
        <v>25875</v>
      </c>
      <c r="Q193" s="44"/>
    </row>
    <row r="194" spans="1:17" s="262" customFormat="1" ht="15" customHeight="1" thickBot="1" x14ac:dyDescent="0.3">
      <c r="A194" s="293" t="s">
        <v>50</v>
      </c>
      <c r="B194" s="298">
        <v>40</v>
      </c>
      <c r="C194" s="289">
        <v>40</v>
      </c>
      <c r="D194" s="278">
        <v>3000</v>
      </c>
      <c r="E194" s="297" t="s">
        <v>27</v>
      </c>
      <c r="F194" s="295"/>
      <c r="G194" s="300"/>
      <c r="H194" s="282">
        <v>1</v>
      </c>
      <c r="I194" s="283">
        <f t="shared" si="43"/>
        <v>4.7999999999999996E-3</v>
      </c>
      <c r="J194" s="303"/>
      <c r="K194" s="302"/>
      <c r="L194" s="291">
        <f t="shared" si="48"/>
        <v>158.39999999999998</v>
      </c>
      <c r="M194" s="304">
        <v>33000</v>
      </c>
      <c r="N194" s="306"/>
      <c r="O194" s="296">
        <f t="shared" si="47"/>
        <v>179.99999999999997</v>
      </c>
      <c r="P194" s="305">
        <v>37500</v>
      </c>
      <c r="Q194" s="1"/>
    </row>
    <row r="195" spans="1:17" ht="17.45" customHeight="1" thickBot="1" x14ac:dyDescent="0.3">
      <c r="A195" s="293" t="s">
        <v>50</v>
      </c>
      <c r="B195" s="298">
        <v>40</v>
      </c>
      <c r="C195" s="289">
        <v>50</v>
      </c>
      <c r="D195" s="278">
        <v>3000</v>
      </c>
      <c r="E195" s="297" t="s">
        <v>27</v>
      </c>
      <c r="F195" s="295"/>
      <c r="G195" s="300"/>
      <c r="H195" s="282">
        <v>1</v>
      </c>
      <c r="I195" s="283">
        <f t="shared" si="43"/>
        <v>6.0000000000000001E-3</v>
      </c>
      <c r="J195" s="303"/>
      <c r="K195" s="302"/>
      <c r="L195" s="291">
        <f t="shared" si="48"/>
        <v>198</v>
      </c>
      <c r="M195" s="304">
        <v>33000</v>
      </c>
      <c r="N195" s="306"/>
      <c r="O195" s="296">
        <f t="shared" si="47"/>
        <v>225</v>
      </c>
      <c r="P195" s="305">
        <v>37500</v>
      </c>
      <c r="Q195" s="1"/>
    </row>
    <row r="196" spans="1:17" ht="15" customHeight="1" thickBot="1" x14ac:dyDescent="0.3">
      <c r="A196" s="293" t="s">
        <v>50</v>
      </c>
      <c r="B196" s="308">
        <v>40</v>
      </c>
      <c r="C196" s="309">
        <v>60</v>
      </c>
      <c r="D196" s="278">
        <v>3000</v>
      </c>
      <c r="E196" s="793" t="s">
        <v>27</v>
      </c>
      <c r="F196" s="310"/>
      <c r="G196" s="311"/>
      <c r="H196" s="282">
        <v>1</v>
      </c>
      <c r="I196" s="283">
        <f t="shared" si="43"/>
        <v>7.1999999999999998E-3</v>
      </c>
      <c r="J196" s="312"/>
      <c r="K196" s="313"/>
      <c r="L196" s="314">
        <f t="shared" si="48"/>
        <v>237.6</v>
      </c>
      <c r="M196" s="304">
        <v>33000</v>
      </c>
      <c r="N196" s="315"/>
      <c r="O196" s="316">
        <f t="shared" si="47"/>
        <v>270</v>
      </c>
      <c r="P196" s="305">
        <v>37500</v>
      </c>
      <c r="Q196" s="1"/>
    </row>
    <row r="197" spans="1:17" ht="16.899999999999999" customHeight="1" thickBot="1" x14ac:dyDescent="0.3">
      <c r="A197" s="293" t="s">
        <v>50</v>
      </c>
      <c r="B197" s="785">
        <v>50</v>
      </c>
      <c r="C197" s="290">
        <v>50</v>
      </c>
      <c r="D197" s="786">
        <v>3000</v>
      </c>
      <c r="E197" s="787" t="s">
        <v>27</v>
      </c>
      <c r="F197" s="294"/>
      <c r="G197" s="299"/>
      <c r="H197" s="788">
        <v>1</v>
      </c>
      <c r="I197" s="789">
        <f t="shared" si="43"/>
        <v>7.4999999999999997E-3</v>
      </c>
      <c r="J197" s="790"/>
      <c r="K197" s="301"/>
      <c r="L197" s="291">
        <f t="shared" si="48"/>
        <v>258.375</v>
      </c>
      <c r="M197" s="304">
        <v>34450</v>
      </c>
      <c r="N197" s="791"/>
      <c r="O197" s="290">
        <f t="shared" si="47"/>
        <v>276.5625</v>
      </c>
      <c r="P197" s="792">
        <v>36875</v>
      </c>
      <c r="Q197" s="1"/>
    </row>
    <row r="198" spans="1:17" ht="15" customHeight="1" thickBot="1" x14ac:dyDescent="0.3">
      <c r="A198" s="293" t="s">
        <v>50</v>
      </c>
      <c r="B198" s="298">
        <v>50</v>
      </c>
      <c r="C198" s="289">
        <v>60</v>
      </c>
      <c r="D198" s="278">
        <v>3000</v>
      </c>
      <c r="E198" s="297" t="s">
        <v>27</v>
      </c>
      <c r="F198" s="295"/>
      <c r="G198" s="300"/>
      <c r="H198" s="282">
        <v>1</v>
      </c>
      <c r="I198" s="283">
        <f t="shared" si="43"/>
        <v>8.9999999999999993E-3</v>
      </c>
      <c r="J198" s="303"/>
      <c r="K198" s="302"/>
      <c r="L198" s="291">
        <f t="shared" si="48"/>
        <v>310.04999999999995</v>
      </c>
      <c r="M198" s="304">
        <v>34450</v>
      </c>
      <c r="N198" s="306"/>
      <c r="O198" s="296">
        <f t="shared" si="47"/>
        <v>331.875</v>
      </c>
      <c r="P198" s="792">
        <v>36875</v>
      </c>
      <c r="Q198" s="1"/>
    </row>
    <row r="199" spans="1:17" ht="15.6" customHeight="1" thickBot="1" x14ac:dyDescent="0.3">
      <c r="A199" s="293" t="s">
        <v>50</v>
      </c>
      <c r="B199" s="298">
        <v>50</v>
      </c>
      <c r="C199" s="289">
        <v>70</v>
      </c>
      <c r="D199" s="278">
        <v>3000</v>
      </c>
      <c r="E199" s="297" t="s">
        <v>27</v>
      </c>
      <c r="F199" s="295"/>
      <c r="G199" s="300"/>
      <c r="H199" s="282">
        <v>1</v>
      </c>
      <c r="I199" s="283">
        <f t="shared" si="43"/>
        <v>1.0500000000000001E-2</v>
      </c>
      <c r="J199" s="303"/>
      <c r="K199" s="302"/>
      <c r="L199" s="291">
        <f t="shared" si="48"/>
        <v>361.72500000000002</v>
      </c>
      <c r="M199" s="304">
        <v>34450</v>
      </c>
      <c r="N199" s="306"/>
      <c r="O199" s="296">
        <f t="shared" si="47"/>
        <v>387.1875</v>
      </c>
      <c r="P199" s="792">
        <v>36875</v>
      </c>
      <c r="Q199" s="1"/>
    </row>
    <row r="200" spans="1:17" ht="14.45" customHeight="1" thickBot="1" x14ac:dyDescent="0.3">
      <c r="A200" s="293" t="s">
        <v>50</v>
      </c>
      <c r="B200" s="298">
        <v>60</v>
      </c>
      <c r="C200" s="289">
        <v>60</v>
      </c>
      <c r="D200" s="278">
        <v>3000</v>
      </c>
      <c r="E200" s="297" t="s">
        <v>27</v>
      </c>
      <c r="F200" s="295"/>
      <c r="G200" s="300"/>
      <c r="H200" s="282">
        <v>1</v>
      </c>
      <c r="I200" s="283">
        <f t="shared" si="43"/>
        <v>1.0800000000000001E-2</v>
      </c>
      <c r="J200" s="303"/>
      <c r="K200" s="302"/>
      <c r="L200" s="291">
        <f t="shared" si="48"/>
        <v>372.06</v>
      </c>
      <c r="M200" s="304">
        <v>34450</v>
      </c>
      <c r="N200" s="306"/>
      <c r="O200" s="296">
        <f t="shared" si="47"/>
        <v>398.25</v>
      </c>
      <c r="P200" s="792">
        <v>36875</v>
      </c>
      <c r="Q200" s="1"/>
    </row>
    <row r="201" spans="1:17" ht="13.15" customHeight="1" thickBot="1" x14ac:dyDescent="0.3">
      <c r="A201" s="293" t="s">
        <v>50</v>
      </c>
      <c r="B201" s="298">
        <v>60</v>
      </c>
      <c r="C201" s="289">
        <v>70</v>
      </c>
      <c r="D201" s="278">
        <v>3000</v>
      </c>
      <c r="E201" s="297" t="s">
        <v>27</v>
      </c>
      <c r="F201" s="295"/>
      <c r="G201" s="300"/>
      <c r="H201" s="282">
        <v>1</v>
      </c>
      <c r="I201" s="283">
        <f t="shared" ref="I201:I210" si="52">B201*C201*D201/1000000000*H201</f>
        <v>1.26E-2</v>
      </c>
      <c r="J201" s="303"/>
      <c r="K201" s="302"/>
      <c r="L201" s="291">
        <f t="shared" si="48"/>
        <v>434.07</v>
      </c>
      <c r="M201" s="304">
        <v>34450</v>
      </c>
      <c r="N201" s="306"/>
      <c r="O201" s="296">
        <f t="shared" ref="O201:O210" si="53">I201*P201</f>
        <v>464.625</v>
      </c>
      <c r="P201" s="792">
        <v>36875</v>
      </c>
      <c r="Q201" s="1"/>
    </row>
    <row r="202" spans="1:17" ht="14.45" customHeight="1" thickBot="1" x14ac:dyDescent="0.3">
      <c r="A202" s="307" t="s">
        <v>50</v>
      </c>
      <c r="B202" s="308">
        <v>70</v>
      </c>
      <c r="C202" s="309">
        <v>70</v>
      </c>
      <c r="D202" s="278">
        <v>3000</v>
      </c>
      <c r="E202" s="297" t="s">
        <v>27</v>
      </c>
      <c r="F202" s="310"/>
      <c r="G202" s="311"/>
      <c r="H202" s="282">
        <v>1</v>
      </c>
      <c r="I202" s="283">
        <f t="shared" si="52"/>
        <v>1.47E-2</v>
      </c>
      <c r="J202" s="312"/>
      <c r="K202" s="313"/>
      <c r="L202" s="314">
        <f t="shared" si="48"/>
        <v>506.41499999999996</v>
      </c>
      <c r="M202" s="304">
        <v>34450</v>
      </c>
      <c r="N202" s="315"/>
      <c r="O202" s="316">
        <f t="shared" si="53"/>
        <v>542.0625</v>
      </c>
      <c r="P202" s="792">
        <v>36875</v>
      </c>
      <c r="Q202" s="1"/>
    </row>
    <row r="203" spans="1:17" ht="18.75" customHeight="1" thickBot="1" x14ac:dyDescent="0.3">
      <c r="A203" s="293" t="s">
        <v>50</v>
      </c>
      <c r="B203" s="785">
        <v>40</v>
      </c>
      <c r="C203" s="290">
        <v>40</v>
      </c>
      <c r="D203" s="786">
        <v>3000</v>
      </c>
      <c r="E203" s="787" t="s">
        <v>60</v>
      </c>
      <c r="F203" s="294"/>
      <c r="G203" s="299"/>
      <c r="H203" s="788">
        <v>1</v>
      </c>
      <c r="I203" s="789">
        <f t="shared" si="52"/>
        <v>4.7999999999999996E-3</v>
      </c>
      <c r="J203" s="790"/>
      <c r="K203" s="301"/>
      <c r="L203" s="291">
        <f t="shared" ref="L203:L212" si="54">M203*I203</f>
        <v>109.19999999999999</v>
      </c>
      <c r="M203" s="304">
        <v>22750</v>
      </c>
      <c r="N203" s="791"/>
      <c r="O203" s="290">
        <f t="shared" si="53"/>
        <v>124.19999999999999</v>
      </c>
      <c r="P203" s="792">
        <v>25875</v>
      </c>
      <c r="Q203" s="1"/>
    </row>
    <row r="204" spans="1:17" ht="18.75" customHeight="1" thickBot="1" x14ac:dyDescent="0.3">
      <c r="A204" s="293" t="s">
        <v>50</v>
      </c>
      <c r="B204" s="298">
        <v>40</v>
      </c>
      <c r="C204" s="289">
        <v>50</v>
      </c>
      <c r="D204" s="278">
        <v>3000</v>
      </c>
      <c r="E204" s="297" t="s">
        <v>60</v>
      </c>
      <c r="F204" s="295"/>
      <c r="G204" s="300"/>
      <c r="H204" s="282">
        <v>1</v>
      </c>
      <c r="I204" s="283">
        <f t="shared" si="52"/>
        <v>6.0000000000000001E-3</v>
      </c>
      <c r="J204" s="303"/>
      <c r="K204" s="302"/>
      <c r="L204" s="291">
        <f t="shared" si="54"/>
        <v>136.5</v>
      </c>
      <c r="M204" s="304">
        <v>22750</v>
      </c>
      <c r="N204" s="306"/>
      <c r="O204" s="296">
        <f t="shared" si="53"/>
        <v>155.25</v>
      </c>
      <c r="P204" s="792">
        <v>25875</v>
      </c>
      <c r="Q204" s="1"/>
    </row>
    <row r="205" spans="1:17" ht="18.75" customHeight="1" thickBot="1" x14ac:dyDescent="0.3">
      <c r="A205" s="293" t="s">
        <v>50</v>
      </c>
      <c r="B205" s="298">
        <v>40</v>
      </c>
      <c r="C205" s="289">
        <v>60</v>
      </c>
      <c r="D205" s="278">
        <v>3000</v>
      </c>
      <c r="E205" s="297" t="s">
        <v>60</v>
      </c>
      <c r="F205" s="295"/>
      <c r="G205" s="300"/>
      <c r="H205" s="282">
        <v>1</v>
      </c>
      <c r="I205" s="283">
        <f t="shared" si="52"/>
        <v>7.1999999999999998E-3</v>
      </c>
      <c r="J205" s="303"/>
      <c r="K205" s="302"/>
      <c r="L205" s="291">
        <f t="shared" si="54"/>
        <v>163.79999999999998</v>
      </c>
      <c r="M205" s="304">
        <v>22750</v>
      </c>
      <c r="N205" s="306"/>
      <c r="O205" s="296">
        <f t="shared" si="53"/>
        <v>186.29999999999998</v>
      </c>
      <c r="P205" s="792">
        <v>25875</v>
      </c>
      <c r="Q205" s="1"/>
    </row>
    <row r="206" spans="1:17" ht="18.600000000000001" customHeight="1" thickBot="1" x14ac:dyDescent="0.3">
      <c r="A206" s="293" t="s">
        <v>50</v>
      </c>
      <c r="B206" s="298">
        <v>40</v>
      </c>
      <c r="C206" s="289">
        <v>70</v>
      </c>
      <c r="D206" s="278">
        <v>3000</v>
      </c>
      <c r="E206" s="297" t="s">
        <v>60</v>
      </c>
      <c r="F206" s="295"/>
      <c r="G206" s="300"/>
      <c r="H206" s="282">
        <v>1</v>
      </c>
      <c r="I206" s="283">
        <f t="shared" si="52"/>
        <v>8.3999999999999995E-3</v>
      </c>
      <c r="J206" s="303"/>
      <c r="K206" s="302"/>
      <c r="L206" s="291">
        <f t="shared" si="54"/>
        <v>191.1</v>
      </c>
      <c r="M206" s="304">
        <v>22750</v>
      </c>
      <c r="N206" s="306"/>
      <c r="O206" s="296">
        <f t="shared" si="53"/>
        <v>217.35</v>
      </c>
      <c r="P206" s="792">
        <v>25875</v>
      </c>
      <c r="Q206" s="1"/>
    </row>
    <row r="207" spans="1:17" ht="16.149999999999999" customHeight="1" thickBot="1" x14ac:dyDescent="0.3">
      <c r="A207" s="293" t="s">
        <v>50</v>
      </c>
      <c r="B207" s="298">
        <v>50</v>
      </c>
      <c r="C207" s="289">
        <v>50</v>
      </c>
      <c r="D207" s="278">
        <v>3000</v>
      </c>
      <c r="E207" s="297" t="s">
        <v>60</v>
      </c>
      <c r="F207" s="295"/>
      <c r="G207" s="300"/>
      <c r="H207" s="282">
        <v>1</v>
      </c>
      <c r="I207" s="283">
        <f t="shared" si="52"/>
        <v>7.4999999999999997E-3</v>
      </c>
      <c r="J207" s="303"/>
      <c r="K207" s="302"/>
      <c r="L207" s="291">
        <f t="shared" si="54"/>
        <v>170.625</v>
      </c>
      <c r="M207" s="304">
        <v>22750</v>
      </c>
      <c r="N207" s="306"/>
      <c r="O207" s="296">
        <f t="shared" si="53"/>
        <v>194.0625</v>
      </c>
      <c r="P207" s="792">
        <v>25875</v>
      </c>
      <c r="Q207" s="1"/>
    </row>
    <row r="208" spans="1:17" ht="16.899999999999999" customHeight="1" thickBot="1" x14ac:dyDescent="0.3">
      <c r="A208" s="293" t="s">
        <v>50</v>
      </c>
      <c r="B208" s="298">
        <v>50</v>
      </c>
      <c r="C208" s="289">
        <v>60</v>
      </c>
      <c r="D208" s="278">
        <v>3000</v>
      </c>
      <c r="E208" s="297" t="s">
        <v>60</v>
      </c>
      <c r="F208" s="295"/>
      <c r="G208" s="300"/>
      <c r="H208" s="282">
        <v>1</v>
      </c>
      <c r="I208" s="283">
        <f t="shared" si="52"/>
        <v>8.9999999999999993E-3</v>
      </c>
      <c r="J208" s="303"/>
      <c r="K208" s="302"/>
      <c r="L208" s="291">
        <f t="shared" si="54"/>
        <v>204.74999999999997</v>
      </c>
      <c r="M208" s="304">
        <v>22750</v>
      </c>
      <c r="N208" s="306"/>
      <c r="O208" s="296">
        <f t="shared" si="53"/>
        <v>232.87499999999997</v>
      </c>
      <c r="P208" s="792">
        <v>25875</v>
      </c>
      <c r="Q208" s="1"/>
    </row>
    <row r="209" spans="1:17" ht="17.45" customHeight="1" thickBot="1" x14ac:dyDescent="0.3">
      <c r="A209" s="293" t="s">
        <v>50</v>
      </c>
      <c r="B209" s="298">
        <v>50</v>
      </c>
      <c r="C209" s="289">
        <v>70</v>
      </c>
      <c r="D209" s="278">
        <v>3000</v>
      </c>
      <c r="E209" s="297" t="s">
        <v>60</v>
      </c>
      <c r="F209" s="295"/>
      <c r="G209" s="300"/>
      <c r="H209" s="282">
        <v>1</v>
      </c>
      <c r="I209" s="283">
        <f t="shared" si="52"/>
        <v>1.0500000000000001E-2</v>
      </c>
      <c r="J209" s="303"/>
      <c r="K209" s="302"/>
      <c r="L209" s="291">
        <f t="shared" si="54"/>
        <v>238.87500000000003</v>
      </c>
      <c r="M209" s="304">
        <v>22750</v>
      </c>
      <c r="N209" s="306"/>
      <c r="O209" s="296">
        <f t="shared" si="53"/>
        <v>271.6875</v>
      </c>
      <c r="P209" s="792">
        <v>25875</v>
      </c>
      <c r="Q209" s="1"/>
    </row>
    <row r="210" spans="1:17" ht="19.149999999999999" customHeight="1" thickBot="1" x14ac:dyDescent="0.3">
      <c r="A210" s="293" t="s">
        <v>50</v>
      </c>
      <c r="B210" s="298">
        <v>60</v>
      </c>
      <c r="C210" s="289">
        <v>60</v>
      </c>
      <c r="D210" s="278">
        <v>3000</v>
      </c>
      <c r="E210" s="297" t="s">
        <v>60</v>
      </c>
      <c r="F210" s="295"/>
      <c r="G210" s="300"/>
      <c r="H210" s="282">
        <v>1</v>
      </c>
      <c r="I210" s="283">
        <f t="shared" si="52"/>
        <v>1.0800000000000001E-2</v>
      </c>
      <c r="J210" s="303"/>
      <c r="K210" s="302"/>
      <c r="L210" s="291">
        <f t="shared" si="54"/>
        <v>245.70000000000002</v>
      </c>
      <c r="M210" s="304">
        <v>22750</v>
      </c>
      <c r="N210" s="306"/>
      <c r="O210" s="296">
        <f t="shared" si="53"/>
        <v>279.45</v>
      </c>
      <c r="P210" s="792">
        <v>25875</v>
      </c>
      <c r="Q210" s="1"/>
    </row>
    <row r="211" spans="1:17" ht="17.45" customHeight="1" thickBot="1" x14ac:dyDescent="0.3">
      <c r="A211" s="293" t="s">
        <v>50</v>
      </c>
      <c r="B211" s="298">
        <v>60</v>
      </c>
      <c r="C211" s="289">
        <v>70</v>
      </c>
      <c r="D211" s="278">
        <v>3000</v>
      </c>
      <c r="E211" s="297" t="s">
        <v>60</v>
      </c>
      <c r="F211" s="295"/>
      <c r="G211" s="300"/>
      <c r="H211" s="282">
        <v>1</v>
      </c>
      <c r="I211" s="283">
        <f>B211*C211*D211/1000000000*H211</f>
        <v>1.26E-2</v>
      </c>
      <c r="J211" s="303"/>
      <c r="K211" s="302"/>
      <c r="L211" s="291">
        <f t="shared" si="54"/>
        <v>286.64999999999998</v>
      </c>
      <c r="M211" s="304">
        <v>22750</v>
      </c>
      <c r="N211" s="306"/>
      <c r="O211" s="296">
        <f>I211*P211</f>
        <v>326.02499999999998</v>
      </c>
      <c r="P211" s="792">
        <v>25875</v>
      </c>
      <c r="Q211" s="1"/>
    </row>
    <row r="212" spans="1:17" ht="18.75" customHeight="1" thickBot="1" x14ac:dyDescent="0.3">
      <c r="A212" s="307" t="s">
        <v>50</v>
      </c>
      <c r="B212" s="308">
        <v>70</v>
      </c>
      <c r="C212" s="309">
        <v>70</v>
      </c>
      <c r="D212" s="278">
        <v>3000</v>
      </c>
      <c r="E212" s="297" t="s">
        <v>60</v>
      </c>
      <c r="F212" s="310"/>
      <c r="G212" s="311"/>
      <c r="H212" s="282">
        <v>1</v>
      </c>
      <c r="I212" s="283">
        <f>B212*C212*D212/1000000000*H212</f>
        <v>1.47E-2</v>
      </c>
      <c r="J212" s="312"/>
      <c r="K212" s="313"/>
      <c r="L212" s="314">
        <f t="shared" si="54"/>
        <v>334.42500000000001</v>
      </c>
      <c r="M212" s="304">
        <v>22750</v>
      </c>
      <c r="N212" s="315"/>
      <c r="O212" s="316">
        <f>I212*P212</f>
        <v>380.36250000000001</v>
      </c>
      <c r="P212" s="792">
        <v>25875</v>
      </c>
      <c r="Q212" s="1"/>
    </row>
    <row r="213" spans="1:17" ht="27" customHeight="1" x14ac:dyDescent="0.25">
      <c r="A213" s="910" t="s">
        <v>1</v>
      </c>
      <c r="B213" s="153" t="s">
        <v>2</v>
      </c>
      <c r="C213" s="154" t="s">
        <v>3</v>
      </c>
      <c r="D213" s="154" t="s">
        <v>4</v>
      </c>
      <c r="E213" s="920" t="s">
        <v>5</v>
      </c>
      <c r="F213" s="924" t="s">
        <v>18</v>
      </c>
      <c r="G213" s="925"/>
      <c r="H213" s="924" t="s">
        <v>44</v>
      </c>
      <c r="I213" s="932"/>
      <c r="J213" s="925"/>
      <c r="K213" s="263"/>
      <c r="L213" s="933" t="s">
        <v>33</v>
      </c>
      <c r="M213" s="934"/>
      <c r="N213" s="263"/>
      <c r="O213" s="922" t="s">
        <v>34</v>
      </c>
      <c r="P213" s="923"/>
      <c r="Q213" s="44"/>
    </row>
    <row r="214" spans="1:17" ht="15" customHeight="1" thickBot="1" x14ac:dyDescent="0.3">
      <c r="A214" s="911"/>
      <c r="B214" s="670" t="s">
        <v>8</v>
      </c>
      <c r="C214" s="671" t="s">
        <v>8</v>
      </c>
      <c r="D214" s="671" t="s">
        <v>8</v>
      </c>
      <c r="E214" s="921"/>
      <c r="F214" s="159" t="s">
        <v>22</v>
      </c>
      <c r="G214" s="146" t="s">
        <v>23</v>
      </c>
      <c r="H214" s="145" t="s">
        <v>9</v>
      </c>
      <c r="I214" s="160" t="s">
        <v>10</v>
      </c>
      <c r="J214" s="161" t="s">
        <v>24</v>
      </c>
      <c r="K214" s="162"/>
      <c r="L214" s="185" t="s">
        <v>25</v>
      </c>
      <c r="M214" s="185" t="s">
        <v>13</v>
      </c>
      <c r="N214" s="163"/>
      <c r="O214" s="164" t="s">
        <v>25</v>
      </c>
      <c r="P214" s="147" t="s">
        <v>13</v>
      </c>
      <c r="Q214" s="44"/>
    </row>
    <row r="215" spans="1:17" ht="15.75" customHeight="1" x14ac:dyDescent="0.25">
      <c r="A215" s="169" t="s">
        <v>51</v>
      </c>
      <c r="B215" s="673">
        <v>20</v>
      </c>
      <c r="C215" s="674">
        <v>96</v>
      </c>
      <c r="D215" s="674">
        <v>3000</v>
      </c>
      <c r="E215" s="675" t="s">
        <v>27</v>
      </c>
      <c r="F215" s="176"/>
      <c r="G215" s="177"/>
      <c r="H215" s="178">
        <v>1</v>
      </c>
      <c r="I215" s="179">
        <f>B215*C215*D215/1000000000*H212</f>
        <v>5.7600000000000004E-3</v>
      </c>
      <c r="J215" s="180">
        <v>0</v>
      </c>
      <c r="K215" s="181"/>
      <c r="L215" s="486">
        <f t="shared" ref="L215:L223" si="55">M215*I215</f>
        <v>207.18720000000002</v>
      </c>
      <c r="M215" s="186">
        <v>35970</v>
      </c>
      <c r="N215" s="175"/>
      <c r="O215" s="795">
        <f t="shared" ref="O215:O223" si="56">P215*I215</f>
        <v>235.44000000000003</v>
      </c>
      <c r="P215" s="796">
        <v>40875</v>
      </c>
      <c r="Q215" s="44"/>
    </row>
    <row r="216" spans="1:17" ht="17.25" customHeight="1" x14ac:dyDescent="0.25">
      <c r="A216" s="169" t="s">
        <v>51</v>
      </c>
      <c r="B216" s="676">
        <v>20</v>
      </c>
      <c r="C216" s="677">
        <v>96</v>
      </c>
      <c r="D216" s="677">
        <v>5000</v>
      </c>
      <c r="E216" s="678" t="s">
        <v>27</v>
      </c>
      <c r="F216" s="172"/>
      <c r="G216" s="173"/>
      <c r="H216" s="174">
        <v>1</v>
      </c>
      <c r="I216" s="179">
        <f>B216*C216*D216/1000000000*H216</f>
        <v>9.5999999999999992E-3</v>
      </c>
      <c r="J216" s="182">
        <v>0</v>
      </c>
      <c r="K216" s="183"/>
      <c r="L216" s="486">
        <f t="shared" si="55"/>
        <v>345.31199999999995</v>
      </c>
      <c r="M216" s="186">
        <v>35970</v>
      </c>
      <c r="N216" s="155"/>
      <c r="O216" s="795">
        <f t="shared" si="56"/>
        <v>392.4</v>
      </c>
      <c r="P216" s="796">
        <v>40875</v>
      </c>
      <c r="Q216" s="44"/>
    </row>
    <row r="217" spans="1:17" ht="17.25" customHeight="1" x14ac:dyDescent="0.25">
      <c r="A217" s="169" t="s">
        <v>51</v>
      </c>
      <c r="B217" s="170">
        <v>20</v>
      </c>
      <c r="C217" s="171">
        <v>121</v>
      </c>
      <c r="D217" s="468">
        <v>2000</v>
      </c>
      <c r="E217" s="672" t="s">
        <v>27</v>
      </c>
      <c r="F217" s="167"/>
      <c r="G217" s="168"/>
      <c r="H217" s="174">
        <v>1</v>
      </c>
      <c r="I217" s="179">
        <f t="shared" ref="I217:I251" si="57">B217*C217*D217/1000000000*H217</f>
        <v>4.8399999999999997E-3</v>
      </c>
      <c r="J217" s="182">
        <v>0</v>
      </c>
      <c r="K217" s="184"/>
      <c r="L217" s="486">
        <f t="shared" si="55"/>
        <v>174.09479999999999</v>
      </c>
      <c r="M217" s="186">
        <v>35970</v>
      </c>
      <c r="N217" s="155"/>
      <c r="O217" s="795">
        <f t="shared" si="56"/>
        <v>197.83499999999998</v>
      </c>
      <c r="P217" s="796">
        <v>40875</v>
      </c>
      <c r="Q217" s="44"/>
    </row>
    <row r="218" spans="1:17" ht="17.25" customHeight="1" x14ac:dyDescent="0.25">
      <c r="A218" s="169" t="s">
        <v>51</v>
      </c>
      <c r="B218" s="170">
        <v>20</v>
      </c>
      <c r="C218" s="171">
        <v>121</v>
      </c>
      <c r="D218" s="165">
        <v>3000</v>
      </c>
      <c r="E218" s="166" t="s">
        <v>27</v>
      </c>
      <c r="F218" s="167"/>
      <c r="G218" s="168"/>
      <c r="H218" s="174">
        <v>1</v>
      </c>
      <c r="I218" s="179">
        <f t="shared" si="57"/>
        <v>7.26E-3</v>
      </c>
      <c r="J218" s="182">
        <v>0</v>
      </c>
      <c r="K218" s="184"/>
      <c r="L218" s="486">
        <f t="shared" si="55"/>
        <v>261.1422</v>
      </c>
      <c r="M218" s="186">
        <v>35970</v>
      </c>
      <c r="N218" s="155"/>
      <c r="O218" s="795">
        <f t="shared" si="56"/>
        <v>296.7525</v>
      </c>
      <c r="P218" s="796">
        <v>40875</v>
      </c>
      <c r="Q218" s="44"/>
    </row>
    <row r="219" spans="1:17" ht="17.25" customHeight="1" x14ac:dyDescent="0.25">
      <c r="A219" s="169" t="s">
        <v>51</v>
      </c>
      <c r="B219" s="170">
        <v>20</v>
      </c>
      <c r="C219" s="171">
        <v>121</v>
      </c>
      <c r="D219" s="165">
        <v>6000</v>
      </c>
      <c r="E219" s="166" t="s">
        <v>27</v>
      </c>
      <c r="F219" s="167"/>
      <c r="G219" s="168"/>
      <c r="H219" s="174">
        <v>1</v>
      </c>
      <c r="I219" s="179">
        <f t="shared" si="57"/>
        <v>1.452E-2</v>
      </c>
      <c r="J219" s="182">
        <v>0</v>
      </c>
      <c r="K219" s="184"/>
      <c r="L219" s="486">
        <f t="shared" si="55"/>
        <v>522.28440000000001</v>
      </c>
      <c r="M219" s="186">
        <v>35970</v>
      </c>
      <c r="N219" s="155"/>
      <c r="O219" s="795">
        <f t="shared" si="56"/>
        <v>593.505</v>
      </c>
      <c r="P219" s="796">
        <v>40875</v>
      </c>
      <c r="Q219" s="44"/>
    </row>
    <row r="220" spans="1:17" ht="15" customHeight="1" x14ac:dyDescent="0.25">
      <c r="A220" s="169" t="s">
        <v>51</v>
      </c>
      <c r="B220" s="170">
        <v>20</v>
      </c>
      <c r="C220" s="171">
        <v>146</v>
      </c>
      <c r="D220" s="165">
        <v>2000</v>
      </c>
      <c r="E220" s="166" t="s">
        <v>27</v>
      </c>
      <c r="F220" s="167"/>
      <c r="G220" s="168"/>
      <c r="H220" s="174">
        <v>1</v>
      </c>
      <c r="I220" s="179">
        <f t="shared" si="57"/>
        <v>5.8399999999999997E-3</v>
      </c>
      <c r="J220" s="182">
        <v>0</v>
      </c>
      <c r="K220" s="184"/>
      <c r="L220" s="486">
        <f t="shared" si="55"/>
        <v>210.06479999999999</v>
      </c>
      <c r="M220" s="186">
        <v>35970</v>
      </c>
      <c r="N220" s="155"/>
      <c r="O220" s="795">
        <f t="shared" si="56"/>
        <v>238.70999999999998</v>
      </c>
      <c r="P220" s="796">
        <v>40875</v>
      </c>
      <c r="Q220" s="44"/>
    </row>
    <row r="221" spans="1:17" ht="15" customHeight="1" x14ac:dyDescent="0.25">
      <c r="A221" s="169" t="s">
        <v>51</v>
      </c>
      <c r="B221" s="170">
        <v>20</v>
      </c>
      <c r="C221" s="171">
        <v>146</v>
      </c>
      <c r="D221" s="165">
        <v>3000</v>
      </c>
      <c r="E221" s="166" t="s">
        <v>27</v>
      </c>
      <c r="F221" s="167"/>
      <c r="G221" s="168"/>
      <c r="H221" s="174">
        <v>1</v>
      </c>
      <c r="I221" s="179">
        <f t="shared" si="57"/>
        <v>8.7600000000000004E-3</v>
      </c>
      <c r="J221" s="182">
        <v>0</v>
      </c>
      <c r="K221" s="184"/>
      <c r="L221" s="486">
        <f t="shared" si="55"/>
        <v>315.09720000000004</v>
      </c>
      <c r="M221" s="186">
        <v>35970</v>
      </c>
      <c r="N221" s="155"/>
      <c r="O221" s="795">
        <f t="shared" si="56"/>
        <v>358.065</v>
      </c>
      <c r="P221" s="796">
        <v>40875</v>
      </c>
      <c r="Q221" s="44"/>
    </row>
    <row r="222" spans="1:17" ht="15" customHeight="1" thickBot="1" x14ac:dyDescent="0.3">
      <c r="A222" s="681" t="s">
        <v>51</v>
      </c>
      <c r="B222" s="682">
        <v>20</v>
      </c>
      <c r="C222" s="683">
        <v>146</v>
      </c>
      <c r="D222" s="470">
        <v>6000</v>
      </c>
      <c r="E222" s="471" t="s">
        <v>27</v>
      </c>
      <c r="F222" s="472"/>
      <c r="G222" s="473"/>
      <c r="H222" s="684">
        <v>1</v>
      </c>
      <c r="I222" s="794">
        <f t="shared" si="57"/>
        <v>1.7520000000000001E-2</v>
      </c>
      <c r="J222" s="685">
        <v>0</v>
      </c>
      <c r="K222" s="474"/>
      <c r="L222" s="686">
        <f t="shared" si="55"/>
        <v>630.19440000000009</v>
      </c>
      <c r="M222" s="186">
        <v>35970</v>
      </c>
      <c r="N222" s="475"/>
      <c r="O222" s="797">
        <f t="shared" si="56"/>
        <v>716.13</v>
      </c>
      <c r="P222" s="796">
        <v>40875</v>
      </c>
      <c r="Q222" s="44"/>
    </row>
    <row r="223" spans="1:17" ht="15" customHeight="1" x14ac:dyDescent="0.25">
      <c r="A223" s="169" t="s">
        <v>51</v>
      </c>
      <c r="B223" s="673">
        <v>20</v>
      </c>
      <c r="C223" s="674">
        <v>96</v>
      </c>
      <c r="D223" s="674">
        <v>2000</v>
      </c>
      <c r="E223" s="675" t="s">
        <v>60</v>
      </c>
      <c r="F223" s="176"/>
      <c r="G223" s="177"/>
      <c r="H223" s="178">
        <v>1</v>
      </c>
      <c r="I223" s="179">
        <f t="shared" si="57"/>
        <v>3.8400000000000001E-3</v>
      </c>
      <c r="J223" s="180">
        <v>0</v>
      </c>
      <c r="K223" s="181"/>
      <c r="L223" s="679">
        <f t="shared" si="55"/>
        <v>85.324799999999996</v>
      </c>
      <c r="M223" s="680">
        <v>22220</v>
      </c>
      <c r="N223" s="175"/>
      <c r="O223" s="795">
        <f t="shared" si="56"/>
        <v>96.960000000000008</v>
      </c>
      <c r="P223" s="796">
        <v>25250</v>
      </c>
      <c r="Q223" s="44"/>
    </row>
    <row r="224" spans="1:17" ht="15" customHeight="1" x14ac:dyDescent="0.25">
      <c r="A224" s="169" t="s">
        <v>51</v>
      </c>
      <c r="B224" s="676">
        <v>20</v>
      </c>
      <c r="C224" s="677">
        <v>96</v>
      </c>
      <c r="D224" s="677">
        <v>3000</v>
      </c>
      <c r="E224" s="675" t="s">
        <v>60</v>
      </c>
      <c r="F224" s="172"/>
      <c r="G224" s="173"/>
      <c r="H224" s="174">
        <v>1</v>
      </c>
      <c r="I224" s="179">
        <f t="shared" si="57"/>
        <v>5.7600000000000004E-3</v>
      </c>
      <c r="J224" s="182">
        <v>0</v>
      </c>
      <c r="K224" s="183"/>
      <c r="L224" s="486">
        <f t="shared" ref="L224:L230" si="58">M224*I224</f>
        <v>127.9872</v>
      </c>
      <c r="M224" s="680">
        <v>22220</v>
      </c>
      <c r="N224" s="155"/>
      <c r="O224" s="795">
        <f t="shared" ref="O224:O230" si="59">P224*I224</f>
        <v>145.44</v>
      </c>
      <c r="P224" s="796">
        <v>25250</v>
      </c>
      <c r="Q224" s="44"/>
    </row>
    <row r="225" spans="1:17" ht="15" customHeight="1" x14ac:dyDescent="0.25">
      <c r="A225" s="169" t="s">
        <v>51</v>
      </c>
      <c r="B225" s="170">
        <v>20</v>
      </c>
      <c r="C225" s="171">
        <v>121</v>
      </c>
      <c r="D225" s="468">
        <v>2000</v>
      </c>
      <c r="E225" s="675" t="s">
        <v>60</v>
      </c>
      <c r="F225" s="167"/>
      <c r="G225" s="168"/>
      <c r="H225" s="174">
        <v>1</v>
      </c>
      <c r="I225" s="179">
        <f t="shared" si="57"/>
        <v>4.8399999999999997E-3</v>
      </c>
      <c r="J225" s="182">
        <v>0</v>
      </c>
      <c r="K225" s="184"/>
      <c r="L225" s="486">
        <f t="shared" si="58"/>
        <v>107.5448</v>
      </c>
      <c r="M225" s="680">
        <v>22220</v>
      </c>
      <c r="N225" s="155"/>
      <c r="O225" s="795">
        <f t="shared" si="59"/>
        <v>122.21</v>
      </c>
      <c r="P225" s="796">
        <v>25250</v>
      </c>
      <c r="Q225" s="44"/>
    </row>
    <row r="226" spans="1:17" ht="15" customHeight="1" x14ac:dyDescent="0.25">
      <c r="A226" s="169" t="s">
        <v>51</v>
      </c>
      <c r="B226" s="170">
        <v>20</v>
      </c>
      <c r="C226" s="171">
        <v>121</v>
      </c>
      <c r="D226" s="165">
        <v>3000</v>
      </c>
      <c r="E226" s="675" t="s">
        <v>60</v>
      </c>
      <c r="F226" s="167"/>
      <c r="G226" s="168"/>
      <c r="H226" s="174">
        <v>1</v>
      </c>
      <c r="I226" s="179">
        <f t="shared" si="57"/>
        <v>7.26E-3</v>
      </c>
      <c r="J226" s="182">
        <v>0</v>
      </c>
      <c r="K226" s="184"/>
      <c r="L226" s="486">
        <f t="shared" si="58"/>
        <v>161.31719999999999</v>
      </c>
      <c r="M226" s="680">
        <v>22220</v>
      </c>
      <c r="N226" s="155"/>
      <c r="O226" s="795">
        <f t="shared" si="59"/>
        <v>183.315</v>
      </c>
      <c r="P226" s="796">
        <v>25250</v>
      </c>
      <c r="Q226" s="44"/>
    </row>
    <row r="227" spans="1:17" ht="15" customHeight="1" x14ac:dyDescent="0.25">
      <c r="A227" s="169" t="s">
        <v>51</v>
      </c>
      <c r="B227" s="170">
        <v>20</v>
      </c>
      <c r="C227" s="171">
        <v>121</v>
      </c>
      <c r="D227" s="165">
        <v>6000</v>
      </c>
      <c r="E227" s="675" t="s">
        <v>60</v>
      </c>
      <c r="F227" s="167"/>
      <c r="G227" s="168"/>
      <c r="H227" s="174">
        <v>1</v>
      </c>
      <c r="I227" s="179">
        <f t="shared" si="57"/>
        <v>1.452E-2</v>
      </c>
      <c r="J227" s="182">
        <v>0</v>
      </c>
      <c r="K227" s="184"/>
      <c r="L227" s="486">
        <f t="shared" si="58"/>
        <v>322.63439999999997</v>
      </c>
      <c r="M227" s="680">
        <v>22220</v>
      </c>
      <c r="N227" s="155"/>
      <c r="O227" s="795">
        <f t="shared" si="59"/>
        <v>366.63</v>
      </c>
      <c r="P227" s="796">
        <v>25250</v>
      </c>
      <c r="Q227" s="44"/>
    </row>
    <row r="228" spans="1:17" ht="15" customHeight="1" x14ac:dyDescent="0.25">
      <c r="A228" s="169" t="s">
        <v>51</v>
      </c>
      <c r="B228" s="170">
        <v>20</v>
      </c>
      <c r="C228" s="171">
        <v>146</v>
      </c>
      <c r="D228" s="165">
        <v>2000</v>
      </c>
      <c r="E228" s="675" t="s">
        <v>60</v>
      </c>
      <c r="F228" s="167"/>
      <c r="G228" s="168"/>
      <c r="H228" s="174">
        <v>1</v>
      </c>
      <c r="I228" s="179">
        <f t="shared" si="57"/>
        <v>5.8399999999999997E-3</v>
      </c>
      <c r="J228" s="182">
        <v>0</v>
      </c>
      <c r="K228" s="184"/>
      <c r="L228" s="486">
        <f t="shared" si="58"/>
        <v>129.76479999999998</v>
      </c>
      <c r="M228" s="680">
        <v>22220</v>
      </c>
      <c r="N228" s="155"/>
      <c r="O228" s="795">
        <f t="shared" si="59"/>
        <v>147.45999999999998</v>
      </c>
      <c r="P228" s="796">
        <v>25250</v>
      </c>
      <c r="Q228" s="44"/>
    </row>
    <row r="229" spans="1:17" ht="15" customHeight="1" x14ac:dyDescent="0.25">
      <c r="A229" s="169" t="s">
        <v>51</v>
      </c>
      <c r="B229" s="170">
        <v>20</v>
      </c>
      <c r="C229" s="171">
        <v>146</v>
      </c>
      <c r="D229" s="165">
        <v>3000</v>
      </c>
      <c r="E229" s="675" t="s">
        <v>60</v>
      </c>
      <c r="F229" s="167"/>
      <c r="G229" s="168"/>
      <c r="H229" s="174">
        <v>1</v>
      </c>
      <c r="I229" s="179">
        <f t="shared" si="57"/>
        <v>8.7600000000000004E-3</v>
      </c>
      <c r="J229" s="182">
        <v>0</v>
      </c>
      <c r="K229" s="184"/>
      <c r="L229" s="486">
        <f t="shared" si="58"/>
        <v>194.6472</v>
      </c>
      <c r="M229" s="680">
        <v>22220</v>
      </c>
      <c r="N229" s="155"/>
      <c r="O229" s="795">
        <f t="shared" si="59"/>
        <v>221.19</v>
      </c>
      <c r="P229" s="796">
        <v>25250</v>
      </c>
      <c r="Q229" s="44"/>
    </row>
    <row r="230" spans="1:17" ht="15" customHeight="1" thickBot="1" x14ac:dyDescent="0.3">
      <c r="A230" s="681" t="s">
        <v>51</v>
      </c>
      <c r="B230" s="682">
        <v>20</v>
      </c>
      <c r="C230" s="683">
        <v>146</v>
      </c>
      <c r="D230" s="470">
        <v>6000</v>
      </c>
      <c r="E230" s="675" t="s">
        <v>60</v>
      </c>
      <c r="F230" s="472"/>
      <c r="G230" s="473"/>
      <c r="H230" s="684">
        <v>1</v>
      </c>
      <c r="I230" s="794">
        <f t="shared" si="57"/>
        <v>1.7520000000000001E-2</v>
      </c>
      <c r="J230" s="685">
        <v>0</v>
      </c>
      <c r="K230" s="474"/>
      <c r="L230" s="686">
        <f t="shared" si="58"/>
        <v>389.2944</v>
      </c>
      <c r="M230" s="680">
        <v>22220</v>
      </c>
      <c r="N230" s="475"/>
      <c r="O230" s="797">
        <f t="shared" si="59"/>
        <v>442.38</v>
      </c>
      <c r="P230" s="796">
        <v>25250</v>
      </c>
      <c r="Q230" s="44"/>
    </row>
    <row r="231" spans="1:17" ht="15" customHeight="1" x14ac:dyDescent="0.25">
      <c r="A231" s="476" t="s">
        <v>51</v>
      </c>
      <c r="B231" s="156">
        <v>45</v>
      </c>
      <c r="C231" s="152">
        <v>96</v>
      </c>
      <c r="D231" s="152">
        <v>3000</v>
      </c>
      <c r="E231" s="151" t="s">
        <v>27</v>
      </c>
      <c r="F231" s="148"/>
      <c r="G231" s="149"/>
      <c r="H231" s="150">
        <v>1</v>
      </c>
      <c r="I231" s="179">
        <f t="shared" si="57"/>
        <v>1.2959999999999999E-2</v>
      </c>
      <c r="J231" s="157">
        <v>0</v>
      </c>
      <c r="K231" s="158"/>
      <c r="L231" s="679">
        <f t="shared" ref="L231:L239" si="60">M231*I231</f>
        <v>423.40319999999997</v>
      </c>
      <c r="M231" s="469">
        <v>32670</v>
      </c>
      <c r="N231" s="155"/>
      <c r="O231" s="795">
        <f t="shared" ref="O231:O239" si="61">P231*I231</f>
        <v>481.14</v>
      </c>
      <c r="P231" s="798">
        <v>37125</v>
      </c>
    </row>
    <row r="232" spans="1:17" ht="15" customHeight="1" x14ac:dyDescent="0.25">
      <c r="A232" s="144" t="s">
        <v>51</v>
      </c>
      <c r="B232" s="156">
        <v>45</v>
      </c>
      <c r="C232" s="152">
        <v>96</v>
      </c>
      <c r="D232" s="152">
        <v>5000</v>
      </c>
      <c r="E232" s="151" t="s">
        <v>27</v>
      </c>
      <c r="F232" s="148"/>
      <c r="G232" s="149"/>
      <c r="H232" s="150">
        <v>1</v>
      </c>
      <c r="I232" s="179">
        <f t="shared" si="57"/>
        <v>2.1600000000000001E-2</v>
      </c>
      <c r="J232" s="157">
        <v>0</v>
      </c>
      <c r="K232" s="158"/>
      <c r="L232" s="486">
        <f t="shared" si="60"/>
        <v>705.67200000000003</v>
      </c>
      <c r="M232" s="469">
        <v>32670</v>
      </c>
      <c r="N232" s="155"/>
      <c r="O232" s="795">
        <f t="shared" si="61"/>
        <v>801.90000000000009</v>
      </c>
      <c r="P232" s="798">
        <v>37125</v>
      </c>
    </row>
    <row r="233" spans="1:17" ht="15" customHeight="1" thickBot="1" x14ac:dyDescent="0.3">
      <c r="A233" s="477" t="s">
        <v>51</v>
      </c>
      <c r="B233" s="484">
        <v>45</v>
      </c>
      <c r="C233" s="485">
        <v>96</v>
      </c>
      <c r="D233" s="485">
        <v>6000</v>
      </c>
      <c r="E233" s="151" t="s">
        <v>27</v>
      </c>
      <c r="F233" s="479"/>
      <c r="G233" s="480"/>
      <c r="H233" s="481">
        <v>1</v>
      </c>
      <c r="I233" s="179">
        <f t="shared" si="57"/>
        <v>2.5919999999999999E-2</v>
      </c>
      <c r="J233" s="482">
        <v>0</v>
      </c>
      <c r="K233" s="483"/>
      <c r="L233" s="486">
        <f t="shared" si="60"/>
        <v>846.80639999999994</v>
      </c>
      <c r="M233" s="469">
        <v>32670</v>
      </c>
      <c r="N233" s="475"/>
      <c r="O233" s="795">
        <f t="shared" si="61"/>
        <v>962.28</v>
      </c>
      <c r="P233" s="798">
        <v>37125</v>
      </c>
    </row>
    <row r="234" spans="1:17" ht="15" customHeight="1" thickBot="1" x14ac:dyDescent="0.3">
      <c r="A234" s="476" t="s">
        <v>51</v>
      </c>
      <c r="B234" s="156">
        <v>45</v>
      </c>
      <c r="C234" s="152">
        <v>146</v>
      </c>
      <c r="D234" s="152">
        <v>3000</v>
      </c>
      <c r="E234" s="478" t="s">
        <v>27</v>
      </c>
      <c r="F234" s="148"/>
      <c r="G234" s="149"/>
      <c r="H234" s="150">
        <v>1</v>
      </c>
      <c r="I234" s="179">
        <f t="shared" si="57"/>
        <v>1.9709999999999998E-2</v>
      </c>
      <c r="J234" s="157">
        <v>0</v>
      </c>
      <c r="K234" s="158"/>
      <c r="L234" s="486">
        <f t="shared" si="60"/>
        <v>643.92569999999989</v>
      </c>
      <c r="M234" s="469">
        <v>32670</v>
      </c>
      <c r="N234" s="155"/>
      <c r="O234" s="795">
        <f t="shared" si="61"/>
        <v>731.73374999999999</v>
      </c>
      <c r="P234" s="798">
        <v>37125</v>
      </c>
    </row>
    <row r="235" spans="1:17" ht="15" customHeight="1" thickBot="1" x14ac:dyDescent="0.3">
      <c r="A235" s="144" t="s">
        <v>51</v>
      </c>
      <c r="B235" s="156">
        <v>45</v>
      </c>
      <c r="C235" s="152">
        <v>146</v>
      </c>
      <c r="D235" s="152">
        <v>5000</v>
      </c>
      <c r="E235" s="478" t="s">
        <v>27</v>
      </c>
      <c r="F235" s="148"/>
      <c r="G235" s="149"/>
      <c r="H235" s="150">
        <v>1</v>
      </c>
      <c r="I235" s="179">
        <f t="shared" si="57"/>
        <v>3.2849999999999997E-2</v>
      </c>
      <c r="J235" s="157">
        <v>0</v>
      </c>
      <c r="K235" s="158"/>
      <c r="L235" s="486">
        <f t="shared" si="60"/>
        <v>1073.2094999999999</v>
      </c>
      <c r="M235" s="469">
        <v>32670</v>
      </c>
      <c r="N235" s="155"/>
      <c r="O235" s="795">
        <f t="shared" si="61"/>
        <v>1219.5562499999999</v>
      </c>
      <c r="P235" s="798">
        <v>37125</v>
      </c>
    </row>
    <row r="236" spans="1:17" ht="15" customHeight="1" thickBot="1" x14ac:dyDescent="0.3">
      <c r="A236" s="477" t="s">
        <v>51</v>
      </c>
      <c r="B236" s="484">
        <v>45</v>
      </c>
      <c r="C236" s="152">
        <v>146</v>
      </c>
      <c r="D236" s="485">
        <v>6000</v>
      </c>
      <c r="E236" s="478" t="s">
        <v>27</v>
      </c>
      <c r="F236" s="479"/>
      <c r="G236" s="480"/>
      <c r="H236" s="481">
        <v>1</v>
      </c>
      <c r="I236" s="179">
        <f t="shared" si="57"/>
        <v>3.9419999999999997E-2</v>
      </c>
      <c r="J236" s="482">
        <v>0</v>
      </c>
      <c r="K236" s="483"/>
      <c r="L236" s="486">
        <f t="shared" si="60"/>
        <v>1287.8513999999998</v>
      </c>
      <c r="M236" s="469">
        <v>32670</v>
      </c>
      <c r="N236" s="475"/>
      <c r="O236" s="795">
        <f t="shared" si="61"/>
        <v>1463.4675</v>
      </c>
      <c r="P236" s="798">
        <v>37125</v>
      </c>
    </row>
    <row r="237" spans="1:17" ht="15" customHeight="1" x14ac:dyDescent="0.25">
      <c r="A237" s="476" t="s">
        <v>51</v>
      </c>
      <c r="B237" s="156">
        <v>45</v>
      </c>
      <c r="C237" s="152">
        <v>196</v>
      </c>
      <c r="D237" s="152">
        <v>3000</v>
      </c>
      <c r="E237" s="151" t="s">
        <v>27</v>
      </c>
      <c r="F237" s="148"/>
      <c r="G237" s="149"/>
      <c r="H237" s="150">
        <v>1</v>
      </c>
      <c r="I237" s="179">
        <f t="shared" si="57"/>
        <v>2.6460000000000001E-2</v>
      </c>
      <c r="J237" s="157">
        <v>0</v>
      </c>
      <c r="K237" s="158"/>
      <c r="L237" s="486">
        <f t="shared" si="60"/>
        <v>864.44820000000004</v>
      </c>
      <c r="M237" s="469">
        <v>32670</v>
      </c>
      <c r="N237" s="155"/>
      <c r="O237" s="795">
        <f t="shared" si="61"/>
        <v>982.32749999999999</v>
      </c>
      <c r="P237" s="798">
        <v>37125</v>
      </c>
    </row>
    <row r="238" spans="1:17" ht="15" customHeight="1" x14ac:dyDescent="0.25">
      <c r="A238" s="144" t="s">
        <v>51</v>
      </c>
      <c r="B238" s="156">
        <v>45</v>
      </c>
      <c r="C238" s="152">
        <v>196</v>
      </c>
      <c r="D238" s="152">
        <v>5000</v>
      </c>
      <c r="E238" s="151" t="s">
        <v>27</v>
      </c>
      <c r="F238" s="148"/>
      <c r="G238" s="149"/>
      <c r="H238" s="150">
        <v>1</v>
      </c>
      <c r="I238" s="179">
        <f t="shared" si="57"/>
        <v>4.41E-2</v>
      </c>
      <c r="J238" s="157">
        <v>0</v>
      </c>
      <c r="K238" s="158"/>
      <c r="L238" s="486">
        <f t="shared" si="60"/>
        <v>1440.7470000000001</v>
      </c>
      <c r="M238" s="469">
        <v>32670</v>
      </c>
      <c r="N238" s="155"/>
      <c r="O238" s="795">
        <f t="shared" si="61"/>
        <v>1637.2125000000001</v>
      </c>
      <c r="P238" s="798">
        <v>37125</v>
      </c>
    </row>
    <row r="239" spans="1:17" ht="15" customHeight="1" thickBot="1" x14ac:dyDescent="0.3">
      <c r="A239" s="477" t="s">
        <v>51</v>
      </c>
      <c r="B239" s="484">
        <v>45</v>
      </c>
      <c r="C239" s="485">
        <v>196</v>
      </c>
      <c r="D239" s="485">
        <v>6000</v>
      </c>
      <c r="E239" s="478" t="s">
        <v>27</v>
      </c>
      <c r="F239" s="479"/>
      <c r="G239" s="480"/>
      <c r="H239" s="481">
        <v>1</v>
      </c>
      <c r="I239" s="794">
        <f t="shared" si="57"/>
        <v>5.2920000000000002E-2</v>
      </c>
      <c r="J239" s="482">
        <v>0</v>
      </c>
      <c r="K239" s="483"/>
      <c r="L239" s="686">
        <f t="shared" si="60"/>
        <v>1728.8964000000001</v>
      </c>
      <c r="M239" s="469">
        <v>32670</v>
      </c>
      <c r="N239" s="475"/>
      <c r="O239" s="797">
        <f t="shared" si="61"/>
        <v>1964.655</v>
      </c>
      <c r="P239" s="798">
        <v>37125</v>
      </c>
    </row>
    <row r="240" spans="1:17" ht="15" customHeight="1" x14ac:dyDescent="0.25">
      <c r="A240" s="476" t="s">
        <v>51</v>
      </c>
      <c r="B240" s="156">
        <v>45</v>
      </c>
      <c r="C240" s="152">
        <v>96</v>
      </c>
      <c r="D240" s="152">
        <v>3000</v>
      </c>
      <c r="E240" s="151" t="s">
        <v>60</v>
      </c>
      <c r="F240" s="148"/>
      <c r="G240" s="149"/>
      <c r="H240" s="150">
        <v>1</v>
      </c>
      <c r="I240" s="179">
        <f t="shared" si="57"/>
        <v>1.2959999999999999E-2</v>
      </c>
      <c r="J240" s="157">
        <v>0</v>
      </c>
      <c r="K240" s="158"/>
      <c r="L240" s="679"/>
      <c r="M240" s="469"/>
      <c r="N240" s="155"/>
      <c r="O240" s="795">
        <f t="shared" ref="O240:O251" si="62">P240*I240</f>
        <v>359.64</v>
      </c>
      <c r="P240" s="798">
        <v>27750</v>
      </c>
    </row>
    <row r="241" spans="1:16" ht="15" customHeight="1" x14ac:dyDescent="0.25">
      <c r="A241" s="144" t="s">
        <v>51</v>
      </c>
      <c r="B241" s="156">
        <v>45</v>
      </c>
      <c r="C241" s="152">
        <v>96</v>
      </c>
      <c r="D241" s="152">
        <v>5000</v>
      </c>
      <c r="E241" s="151" t="s">
        <v>60</v>
      </c>
      <c r="F241" s="148"/>
      <c r="G241" s="149"/>
      <c r="H241" s="150">
        <v>1</v>
      </c>
      <c r="I241" s="179">
        <f t="shared" si="57"/>
        <v>2.1600000000000001E-2</v>
      </c>
      <c r="J241" s="157">
        <v>0</v>
      </c>
      <c r="K241" s="158"/>
      <c r="L241" s="486"/>
      <c r="M241" s="469"/>
      <c r="N241" s="155"/>
      <c r="O241" s="795">
        <f t="shared" si="62"/>
        <v>599.4</v>
      </c>
      <c r="P241" s="798">
        <v>27750</v>
      </c>
    </row>
    <row r="242" spans="1:16" ht="15" customHeight="1" thickBot="1" x14ac:dyDescent="0.3">
      <c r="A242" s="477" t="s">
        <v>51</v>
      </c>
      <c r="B242" s="484">
        <v>45</v>
      </c>
      <c r="C242" s="485">
        <v>96</v>
      </c>
      <c r="D242" s="485">
        <v>6000</v>
      </c>
      <c r="E242" s="151" t="s">
        <v>60</v>
      </c>
      <c r="F242" s="479"/>
      <c r="G242" s="480"/>
      <c r="H242" s="481">
        <v>1</v>
      </c>
      <c r="I242" s="179">
        <f t="shared" si="57"/>
        <v>2.5919999999999999E-2</v>
      </c>
      <c r="J242" s="482">
        <v>0</v>
      </c>
      <c r="K242" s="483"/>
      <c r="L242" s="486"/>
      <c r="M242" s="469"/>
      <c r="N242" s="475"/>
      <c r="O242" s="795">
        <f t="shared" si="62"/>
        <v>719.28</v>
      </c>
      <c r="P242" s="798">
        <v>27750</v>
      </c>
    </row>
    <row r="243" spans="1:16" ht="15" customHeight="1" x14ac:dyDescent="0.25">
      <c r="A243" s="476" t="s">
        <v>51</v>
      </c>
      <c r="B243" s="156">
        <v>45</v>
      </c>
      <c r="C243" s="152">
        <v>121</v>
      </c>
      <c r="D243" s="152">
        <v>3000</v>
      </c>
      <c r="E243" s="151" t="s">
        <v>60</v>
      </c>
      <c r="F243" s="148"/>
      <c r="G243" s="149"/>
      <c r="H243" s="150">
        <v>1</v>
      </c>
      <c r="I243" s="179">
        <f t="shared" si="57"/>
        <v>1.6334999999999999E-2</v>
      </c>
      <c r="J243" s="157">
        <v>0</v>
      </c>
      <c r="K243" s="158"/>
      <c r="L243" s="486"/>
      <c r="M243" s="469"/>
      <c r="N243" s="155"/>
      <c r="O243" s="795">
        <f t="shared" si="62"/>
        <v>453.29624999999999</v>
      </c>
      <c r="P243" s="798">
        <v>27750</v>
      </c>
    </row>
    <row r="244" spans="1:16" ht="15" customHeight="1" x14ac:dyDescent="0.25">
      <c r="A244" s="144" t="s">
        <v>51</v>
      </c>
      <c r="B244" s="156">
        <v>45</v>
      </c>
      <c r="C244" s="152">
        <v>121</v>
      </c>
      <c r="D244" s="152">
        <v>5000</v>
      </c>
      <c r="E244" s="151" t="s">
        <v>60</v>
      </c>
      <c r="F244" s="148"/>
      <c r="G244" s="149"/>
      <c r="H244" s="150">
        <v>1</v>
      </c>
      <c r="I244" s="179">
        <f t="shared" si="57"/>
        <v>2.7224999999999999E-2</v>
      </c>
      <c r="J244" s="157">
        <v>0</v>
      </c>
      <c r="K244" s="158"/>
      <c r="L244" s="486"/>
      <c r="M244" s="469"/>
      <c r="N244" s="155"/>
      <c r="O244" s="795">
        <f t="shared" si="62"/>
        <v>755.49374999999998</v>
      </c>
      <c r="P244" s="798">
        <v>27750</v>
      </c>
    </row>
    <row r="245" spans="1:16" ht="15" customHeight="1" thickBot="1" x14ac:dyDescent="0.3">
      <c r="A245" s="477" t="s">
        <v>51</v>
      </c>
      <c r="B245" s="484">
        <v>45</v>
      </c>
      <c r="C245" s="485">
        <v>121</v>
      </c>
      <c r="D245" s="485">
        <v>6000</v>
      </c>
      <c r="E245" s="151" t="s">
        <v>60</v>
      </c>
      <c r="F245" s="479"/>
      <c r="G245" s="480"/>
      <c r="H245" s="481">
        <v>1</v>
      </c>
      <c r="I245" s="179">
        <f t="shared" si="57"/>
        <v>3.2669999999999998E-2</v>
      </c>
      <c r="J245" s="482">
        <v>0</v>
      </c>
      <c r="K245" s="483"/>
      <c r="L245" s="486"/>
      <c r="M245" s="469"/>
      <c r="N245" s="475"/>
      <c r="O245" s="795">
        <f t="shared" si="62"/>
        <v>906.59249999999997</v>
      </c>
      <c r="P245" s="798">
        <v>27750</v>
      </c>
    </row>
    <row r="246" spans="1:16" ht="15" customHeight="1" x14ac:dyDescent="0.25">
      <c r="A246" s="476" t="s">
        <v>51</v>
      </c>
      <c r="B246" s="156">
        <v>45</v>
      </c>
      <c r="C246" s="152">
        <v>146</v>
      </c>
      <c r="D246" s="152">
        <v>3000</v>
      </c>
      <c r="E246" s="151" t="s">
        <v>60</v>
      </c>
      <c r="F246" s="148"/>
      <c r="G246" s="149"/>
      <c r="H246" s="150">
        <v>1</v>
      </c>
      <c r="I246" s="179">
        <f t="shared" si="57"/>
        <v>1.9709999999999998E-2</v>
      </c>
      <c r="J246" s="157">
        <v>0</v>
      </c>
      <c r="K246" s="158"/>
      <c r="L246" s="486"/>
      <c r="M246" s="469"/>
      <c r="N246" s="155"/>
      <c r="O246" s="795">
        <f t="shared" si="62"/>
        <v>546.95249999999999</v>
      </c>
      <c r="P246" s="798">
        <v>27750</v>
      </c>
    </row>
    <row r="247" spans="1:16" ht="15" customHeight="1" x14ac:dyDescent="0.25">
      <c r="A247" s="144" t="s">
        <v>51</v>
      </c>
      <c r="B247" s="156">
        <v>45</v>
      </c>
      <c r="C247" s="152">
        <v>146</v>
      </c>
      <c r="D247" s="152">
        <v>5000</v>
      </c>
      <c r="E247" s="151" t="s">
        <v>60</v>
      </c>
      <c r="F247" s="148"/>
      <c r="G247" s="149"/>
      <c r="H247" s="150">
        <v>1</v>
      </c>
      <c r="I247" s="179">
        <f t="shared" si="57"/>
        <v>3.2849999999999997E-2</v>
      </c>
      <c r="J247" s="157">
        <v>0</v>
      </c>
      <c r="K247" s="158"/>
      <c r="L247" s="486"/>
      <c r="M247" s="469"/>
      <c r="N247" s="155"/>
      <c r="O247" s="795">
        <f t="shared" si="62"/>
        <v>911.58749999999998</v>
      </c>
      <c r="P247" s="798">
        <v>27750</v>
      </c>
    </row>
    <row r="248" spans="1:16" ht="15" customHeight="1" thickBot="1" x14ac:dyDescent="0.3">
      <c r="A248" s="477" t="s">
        <v>51</v>
      </c>
      <c r="B248" s="484">
        <v>45</v>
      </c>
      <c r="C248" s="152">
        <v>146</v>
      </c>
      <c r="D248" s="485">
        <v>6000</v>
      </c>
      <c r="E248" s="151" t="s">
        <v>60</v>
      </c>
      <c r="F248" s="479"/>
      <c r="G248" s="480"/>
      <c r="H248" s="481">
        <v>1</v>
      </c>
      <c r="I248" s="179">
        <f t="shared" si="57"/>
        <v>3.9419999999999997E-2</v>
      </c>
      <c r="J248" s="482">
        <v>0</v>
      </c>
      <c r="K248" s="483"/>
      <c r="L248" s="486"/>
      <c r="M248" s="469"/>
      <c r="N248" s="475"/>
      <c r="O248" s="795">
        <f t="shared" si="62"/>
        <v>1093.905</v>
      </c>
      <c r="P248" s="798">
        <v>27750</v>
      </c>
    </row>
    <row r="249" spans="1:16" ht="15" customHeight="1" x14ac:dyDescent="0.25">
      <c r="A249" s="476" t="s">
        <v>51</v>
      </c>
      <c r="B249" s="156">
        <v>45</v>
      </c>
      <c r="C249" s="152">
        <v>196</v>
      </c>
      <c r="D249" s="152">
        <v>3000</v>
      </c>
      <c r="E249" s="151" t="s">
        <v>60</v>
      </c>
      <c r="F249" s="148"/>
      <c r="G249" s="149"/>
      <c r="H249" s="150">
        <v>1</v>
      </c>
      <c r="I249" s="179">
        <f t="shared" si="57"/>
        <v>2.6460000000000001E-2</v>
      </c>
      <c r="J249" s="157">
        <v>0</v>
      </c>
      <c r="K249" s="158"/>
      <c r="L249" s="486"/>
      <c r="M249" s="469"/>
      <c r="N249" s="155"/>
      <c r="O249" s="795">
        <f t="shared" si="62"/>
        <v>734.26499999999999</v>
      </c>
      <c r="P249" s="798">
        <v>27750</v>
      </c>
    </row>
    <row r="250" spans="1:16" ht="15" customHeight="1" x14ac:dyDescent="0.25">
      <c r="A250" s="144" t="s">
        <v>51</v>
      </c>
      <c r="B250" s="156">
        <v>45</v>
      </c>
      <c r="C250" s="152">
        <v>196</v>
      </c>
      <c r="D250" s="152">
        <v>5000</v>
      </c>
      <c r="E250" s="151" t="s">
        <v>60</v>
      </c>
      <c r="F250" s="148"/>
      <c r="G250" s="149"/>
      <c r="H250" s="150">
        <v>1</v>
      </c>
      <c r="I250" s="179">
        <f t="shared" si="57"/>
        <v>4.41E-2</v>
      </c>
      <c r="J250" s="157">
        <v>0</v>
      </c>
      <c r="K250" s="158"/>
      <c r="L250" s="486"/>
      <c r="M250" s="469"/>
      <c r="N250" s="155"/>
      <c r="O250" s="795">
        <f t="shared" si="62"/>
        <v>1223.7750000000001</v>
      </c>
      <c r="P250" s="798">
        <v>27750</v>
      </c>
    </row>
    <row r="251" spans="1:16" ht="15" customHeight="1" thickBot="1" x14ac:dyDescent="0.3">
      <c r="A251" s="477" t="s">
        <v>51</v>
      </c>
      <c r="B251" s="484">
        <v>45</v>
      </c>
      <c r="C251" s="152">
        <v>196</v>
      </c>
      <c r="D251" s="485">
        <v>6000</v>
      </c>
      <c r="E251" s="151" t="s">
        <v>60</v>
      </c>
      <c r="F251" s="479"/>
      <c r="G251" s="480"/>
      <c r="H251" s="481">
        <v>1</v>
      </c>
      <c r="I251" s="179">
        <f t="shared" si="57"/>
        <v>5.2920000000000002E-2</v>
      </c>
      <c r="J251" s="482">
        <v>0</v>
      </c>
      <c r="K251" s="483"/>
      <c r="L251" s="486"/>
      <c r="M251" s="469"/>
      <c r="N251" s="475"/>
      <c r="O251" s="795">
        <f t="shared" si="62"/>
        <v>1468.53</v>
      </c>
      <c r="P251" s="798">
        <v>27750</v>
      </c>
    </row>
  </sheetData>
  <mergeCells count="39">
    <mergeCell ref="O44:P44"/>
    <mergeCell ref="L44:M44"/>
    <mergeCell ref="H44:J44"/>
    <mergeCell ref="F44:G44"/>
    <mergeCell ref="A44:A45"/>
    <mergeCell ref="A1:P2"/>
    <mergeCell ref="A3:A4"/>
    <mergeCell ref="E3:E4"/>
    <mergeCell ref="F3:G3"/>
    <mergeCell ref="H3:J3"/>
    <mergeCell ref="L3:M3"/>
    <mergeCell ref="O3:P3"/>
    <mergeCell ref="Q3:Q4"/>
    <mergeCell ref="A43:P43"/>
    <mergeCell ref="A16:P16"/>
    <mergeCell ref="A213:A214"/>
    <mergeCell ref="O150:P150"/>
    <mergeCell ref="F150:G150"/>
    <mergeCell ref="H150:J150"/>
    <mergeCell ref="L150:M150"/>
    <mergeCell ref="E213:E214"/>
    <mergeCell ref="O213:P213"/>
    <mergeCell ref="F213:G213"/>
    <mergeCell ref="E150:E151"/>
    <mergeCell ref="E44:E45"/>
    <mergeCell ref="A62:P62"/>
    <mergeCell ref="H213:J213"/>
    <mergeCell ref="L213:M213"/>
    <mergeCell ref="Q86:Q87"/>
    <mergeCell ref="Q150:Q151"/>
    <mergeCell ref="A163:P163"/>
    <mergeCell ref="A149:P149"/>
    <mergeCell ref="E86:E87"/>
    <mergeCell ref="F86:G86"/>
    <mergeCell ref="H86:J86"/>
    <mergeCell ref="L86:M86"/>
    <mergeCell ref="O86:P86"/>
    <mergeCell ref="A150:A151"/>
    <mergeCell ref="A86:A87"/>
  </mergeCells>
  <phoneticPr fontId="28" type="noConversion"/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4AA9-A31F-49A4-AB99-FF2165CDC588}">
  <sheetPr>
    <tabColor theme="4" tint="0.79998168889431442"/>
  </sheetPr>
  <dimension ref="A1:H31"/>
  <sheetViews>
    <sheetView workbookViewId="0">
      <selection activeCell="H30" sqref="H30"/>
    </sheetView>
  </sheetViews>
  <sheetFormatPr defaultRowHeight="15" x14ac:dyDescent="0.25"/>
  <cols>
    <col min="1" max="1" width="21.140625" customWidth="1"/>
    <col min="2" max="4" width="7.28515625" customWidth="1"/>
  </cols>
  <sheetData>
    <row r="1" spans="1:8" ht="24" thickBot="1" x14ac:dyDescent="0.4">
      <c r="A1" s="1063" t="s">
        <v>117</v>
      </c>
      <c r="B1" s="1064"/>
      <c r="C1" s="1064"/>
      <c r="D1" s="1064"/>
      <c r="E1" s="1064"/>
      <c r="F1" s="1064"/>
      <c r="G1" s="1064"/>
      <c r="H1" s="1065"/>
    </row>
    <row r="2" spans="1:8" ht="15.75" thickBot="1" x14ac:dyDescent="0.3">
      <c r="A2" s="634" t="s">
        <v>118</v>
      </c>
      <c r="B2" s="1061" t="s">
        <v>119</v>
      </c>
      <c r="C2" s="1061"/>
      <c r="D2" s="1061"/>
      <c r="E2" s="1061" t="s">
        <v>120</v>
      </c>
      <c r="F2" s="1061"/>
      <c r="G2" s="1061" t="s">
        <v>121</v>
      </c>
      <c r="H2" s="1062"/>
    </row>
    <row r="3" spans="1:8" x14ac:dyDescent="0.25">
      <c r="A3" s="1058" t="s">
        <v>122</v>
      </c>
      <c r="B3" s="614">
        <v>12</v>
      </c>
      <c r="C3" s="614">
        <v>35</v>
      </c>
      <c r="D3" s="614">
        <v>3000</v>
      </c>
      <c r="E3" s="622">
        <v>90</v>
      </c>
      <c r="F3" s="639" t="s">
        <v>110</v>
      </c>
      <c r="G3" s="622">
        <v>126</v>
      </c>
      <c r="H3" s="640" t="s">
        <v>110</v>
      </c>
    </row>
    <row r="4" spans="1:8" x14ac:dyDescent="0.25">
      <c r="A4" s="1059"/>
      <c r="B4" s="584">
        <v>13.5</v>
      </c>
      <c r="C4" s="584">
        <v>45</v>
      </c>
      <c r="D4" s="584">
        <v>3000</v>
      </c>
      <c r="E4" s="632">
        <v>110</v>
      </c>
      <c r="F4" s="630" t="s">
        <v>110</v>
      </c>
      <c r="G4" s="632">
        <v>140</v>
      </c>
      <c r="H4" s="641" t="s">
        <v>110</v>
      </c>
    </row>
    <row r="5" spans="1:8" ht="15.75" thickBot="1" x14ac:dyDescent="0.3">
      <c r="A5" s="1060"/>
      <c r="B5" s="600">
        <v>13.5</v>
      </c>
      <c r="C5" s="600">
        <v>55</v>
      </c>
      <c r="D5" s="600">
        <v>3000</v>
      </c>
      <c r="E5" s="624">
        <v>130</v>
      </c>
      <c r="F5" s="643" t="s">
        <v>110</v>
      </c>
      <c r="G5" s="624">
        <v>160</v>
      </c>
      <c r="H5" s="644" t="s">
        <v>110</v>
      </c>
    </row>
    <row r="6" spans="1:8" x14ac:dyDescent="0.25">
      <c r="A6" s="1006" t="s">
        <v>123</v>
      </c>
      <c r="B6" s="638">
        <v>7</v>
      </c>
      <c r="C6" s="638">
        <v>30</v>
      </c>
      <c r="D6" s="614">
        <v>3000</v>
      </c>
      <c r="E6" s="622">
        <v>60</v>
      </c>
      <c r="F6" s="639" t="s">
        <v>110</v>
      </c>
      <c r="G6" s="622">
        <v>75</v>
      </c>
      <c r="H6" s="640" t="s">
        <v>110</v>
      </c>
    </row>
    <row r="7" spans="1:8" x14ac:dyDescent="0.25">
      <c r="A7" s="1002"/>
      <c r="B7" s="635">
        <v>7</v>
      </c>
      <c r="C7" s="635">
        <v>40</v>
      </c>
      <c r="D7" s="584">
        <v>3000</v>
      </c>
      <c r="E7" s="632">
        <v>75</v>
      </c>
      <c r="F7" s="630" t="s">
        <v>110</v>
      </c>
      <c r="G7" s="632">
        <v>90</v>
      </c>
      <c r="H7" s="641" t="s">
        <v>110</v>
      </c>
    </row>
    <row r="8" spans="1:8" s="689" customFormat="1" x14ac:dyDescent="0.25">
      <c r="A8" s="1003"/>
      <c r="B8" s="635">
        <v>7</v>
      </c>
      <c r="C8" s="635">
        <v>50</v>
      </c>
      <c r="D8" s="584">
        <v>3000</v>
      </c>
      <c r="E8" s="632">
        <v>90</v>
      </c>
      <c r="F8" s="630" t="s">
        <v>110</v>
      </c>
      <c r="G8" s="632">
        <v>104</v>
      </c>
      <c r="H8" s="630" t="s">
        <v>110</v>
      </c>
    </row>
    <row r="9" spans="1:8" ht="15.75" thickBot="1" x14ac:dyDescent="0.3">
      <c r="A9" s="1007"/>
      <c r="B9" s="694">
        <v>7</v>
      </c>
      <c r="C9" s="694">
        <v>60</v>
      </c>
      <c r="D9" s="695">
        <v>3000</v>
      </c>
      <c r="E9" s="696">
        <v>105</v>
      </c>
      <c r="F9" s="697" t="s">
        <v>110</v>
      </c>
      <c r="G9" s="696">
        <v>120</v>
      </c>
      <c r="H9" s="698" t="s">
        <v>110</v>
      </c>
    </row>
    <row r="10" spans="1:8" x14ac:dyDescent="0.25">
      <c r="A10" s="1071" t="s">
        <v>124</v>
      </c>
      <c r="B10" s="638">
        <v>30</v>
      </c>
      <c r="C10" s="638">
        <v>30</v>
      </c>
      <c r="D10" s="614">
        <v>3000</v>
      </c>
      <c r="E10" s="622">
        <v>105</v>
      </c>
      <c r="F10" s="648" t="s">
        <v>110</v>
      </c>
      <c r="G10" s="622">
        <v>132</v>
      </c>
      <c r="H10" s="649" t="s">
        <v>110</v>
      </c>
    </row>
    <row r="11" spans="1:8" x14ac:dyDescent="0.25">
      <c r="A11" s="1072"/>
      <c r="B11" s="635">
        <v>40</v>
      </c>
      <c r="C11" s="635">
        <v>40</v>
      </c>
      <c r="D11" s="584">
        <v>3000</v>
      </c>
      <c r="E11" s="632">
        <v>126</v>
      </c>
      <c r="F11" s="637" t="s">
        <v>110</v>
      </c>
      <c r="G11" s="632">
        <v>150</v>
      </c>
      <c r="H11" s="646" t="s">
        <v>110</v>
      </c>
    </row>
    <row r="12" spans="1:8" x14ac:dyDescent="0.25">
      <c r="A12" s="1072"/>
      <c r="B12" s="635">
        <v>50</v>
      </c>
      <c r="C12" s="635">
        <v>50</v>
      </c>
      <c r="D12" s="584">
        <v>3000</v>
      </c>
      <c r="E12" s="632">
        <v>150</v>
      </c>
      <c r="F12" s="637" t="s">
        <v>110</v>
      </c>
      <c r="G12" s="632">
        <v>180</v>
      </c>
      <c r="H12" s="646" t="s">
        <v>110</v>
      </c>
    </row>
    <row r="13" spans="1:8" x14ac:dyDescent="0.25">
      <c r="A13" s="1072"/>
      <c r="B13" s="635">
        <v>60</v>
      </c>
      <c r="C13" s="635">
        <v>60</v>
      </c>
      <c r="D13" s="584">
        <v>3000</v>
      </c>
      <c r="E13" s="632">
        <v>210</v>
      </c>
      <c r="F13" s="637" t="s">
        <v>110</v>
      </c>
      <c r="G13" s="632">
        <v>252</v>
      </c>
      <c r="H13" s="646" t="s">
        <v>110</v>
      </c>
    </row>
    <row r="14" spans="1:8" ht="15.75" thickBot="1" x14ac:dyDescent="0.3">
      <c r="A14" s="1073"/>
      <c r="B14" s="645">
        <v>70</v>
      </c>
      <c r="C14" s="645">
        <v>70</v>
      </c>
      <c r="D14" s="609">
        <v>3000</v>
      </c>
      <c r="E14" s="636">
        <v>390</v>
      </c>
      <c r="F14" s="637" t="s">
        <v>110</v>
      </c>
      <c r="G14" s="636">
        <v>474</v>
      </c>
      <c r="H14" s="646" t="s">
        <v>110</v>
      </c>
    </row>
    <row r="15" spans="1:8" ht="15" customHeight="1" x14ac:dyDescent="0.25">
      <c r="A15" s="1074" t="s">
        <v>125</v>
      </c>
      <c r="B15" s="638">
        <v>12</v>
      </c>
      <c r="C15" s="638">
        <v>60</v>
      </c>
      <c r="D15" s="614">
        <v>2200</v>
      </c>
      <c r="E15" s="622">
        <v>106</v>
      </c>
      <c r="F15" s="639" t="s">
        <v>110</v>
      </c>
      <c r="G15" s="622">
        <v>139</v>
      </c>
      <c r="H15" s="640" t="s">
        <v>110</v>
      </c>
    </row>
    <row r="16" spans="1:8" x14ac:dyDescent="0.25">
      <c r="A16" s="1075"/>
      <c r="B16" s="635">
        <v>12</v>
      </c>
      <c r="C16" s="635">
        <v>60</v>
      </c>
      <c r="D16" s="584">
        <v>3000</v>
      </c>
      <c r="E16" s="632">
        <v>144</v>
      </c>
      <c r="F16" s="630" t="s">
        <v>110</v>
      </c>
      <c r="G16" s="632">
        <v>189</v>
      </c>
      <c r="H16" s="641" t="s">
        <v>110</v>
      </c>
    </row>
    <row r="17" spans="1:8" x14ac:dyDescent="0.25">
      <c r="A17" s="1075"/>
      <c r="B17" s="635">
        <v>12</v>
      </c>
      <c r="C17" s="635">
        <v>70</v>
      </c>
      <c r="D17" s="584">
        <v>2200</v>
      </c>
      <c r="E17" s="632">
        <v>130</v>
      </c>
      <c r="F17" s="630" t="s">
        <v>110</v>
      </c>
      <c r="G17" s="632">
        <v>161</v>
      </c>
      <c r="H17" s="641" t="s">
        <v>110</v>
      </c>
    </row>
    <row r="18" spans="1:8" x14ac:dyDescent="0.25">
      <c r="A18" s="1075"/>
      <c r="B18" s="635">
        <v>12</v>
      </c>
      <c r="C18" s="635">
        <v>70</v>
      </c>
      <c r="D18" s="584">
        <v>3000</v>
      </c>
      <c r="E18" s="632">
        <v>165</v>
      </c>
      <c r="F18" s="630" t="s">
        <v>110</v>
      </c>
      <c r="G18" s="632">
        <v>219</v>
      </c>
      <c r="H18" s="641" t="s">
        <v>110</v>
      </c>
    </row>
    <row r="19" spans="1:8" x14ac:dyDescent="0.25">
      <c r="A19" s="1075"/>
      <c r="B19" s="635">
        <v>12</v>
      </c>
      <c r="C19" s="635">
        <v>80</v>
      </c>
      <c r="D19" s="584">
        <v>2200</v>
      </c>
      <c r="E19" s="632">
        <v>141</v>
      </c>
      <c r="F19" s="630" t="s">
        <v>110</v>
      </c>
      <c r="G19" s="632">
        <v>185</v>
      </c>
      <c r="H19" s="641" t="s">
        <v>110</v>
      </c>
    </row>
    <row r="20" spans="1:8" x14ac:dyDescent="0.25">
      <c r="A20" s="1075"/>
      <c r="B20" s="635">
        <v>12</v>
      </c>
      <c r="C20" s="635">
        <v>80</v>
      </c>
      <c r="D20" s="584">
        <v>3000</v>
      </c>
      <c r="E20" s="632">
        <v>192</v>
      </c>
      <c r="F20" s="630" t="s">
        <v>110</v>
      </c>
      <c r="G20" s="632">
        <v>252</v>
      </c>
      <c r="H20" s="641" t="s">
        <v>110</v>
      </c>
    </row>
    <row r="21" spans="1:8" x14ac:dyDescent="0.25">
      <c r="A21" s="1075"/>
      <c r="B21" s="635">
        <v>12</v>
      </c>
      <c r="C21" s="635">
        <v>100</v>
      </c>
      <c r="D21" s="584">
        <v>2200</v>
      </c>
      <c r="E21" s="632">
        <v>181</v>
      </c>
      <c r="F21" s="630" t="s">
        <v>110</v>
      </c>
      <c r="G21" s="632">
        <v>238</v>
      </c>
      <c r="H21" s="641" t="s">
        <v>110</v>
      </c>
    </row>
    <row r="22" spans="1:8" ht="15.75" thickBot="1" x14ac:dyDescent="0.3">
      <c r="A22" s="1076"/>
      <c r="B22" s="642">
        <v>12</v>
      </c>
      <c r="C22" s="642">
        <v>100</v>
      </c>
      <c r="D22" s="600">
        <v>3000</v>
      </c>
      <c r="E22" s="624">
        <v>299</v>
      </c>
      <c r="F22" s="643" t="s">
        <v>110</v>
      </c>
      <c r="G22" s="624">
        <v>374</v>
      </c>
      <c r="H22" s="644" t="s">
        <v>110</v>
      </c>
    </row>
    <row r="23" spans="1:8" x14ac:dyDescent="0.25">
      <c r="A23" s="1075" t="s">
        <v>126</v>
      </c>
      <c r="B23" s="647">
        <v>12</v>
      </c>
      <c r="C23" s="647">
        <v>120</v>
      </c>
      <c r="D23" s="612">
        <v>2200</v>
      </c>
      <c r="E23" s="633">
        <v>238</v>
      </c>
      <c r="F23" s="631" t="s">
        <v>110</v>
      </c>
      <c r="G23" s="633">
        <v>311</v>
      </c>
      <c r="H23" s="650" t="s">
        <v>110</v>
      </c>
    </row>
    <row r="24" spans="1:8" x14ac:dyDescent="0.25">
      <c r="A24" s="1075"/>
      <c r="B24" s="635">
        <v>12</v>
      </c>
      <c r="C24" s="635">
        <v>120</v>
      </c>
      <c r="D24" s="584">
        <v>3000</v>
      </c>
      <c r="E24" s="632">
        <v>324</v>
      </c>
      <c r="F24" s="630" t="s">
        <v>110</v>
      </c>
      <c r="G24" s="632">
        <v>423</v>
      </c>
      <c r="H24" s="641" t="s">
        <v>110</v>
      </c>
    </row>
    <row r="25" spans="1:8" s="768" customFormat="1" x14ac:dyDescent="0.25">
      <c r="A25" s="1075"/>
      <c r="B25" s="635">
        <v>12</v>
      </c>
      <c r="C25" s="635">
        <v>140</v>
      </c>
      <c r="D25" s="584">
        <v>2200</v>
      </c>
      <c r="E25" s="632">
        <v>285</v>
      </c>
      <c r="F25" s="630" t="s">
        <v>110</v>
      </c>
      <c r="G25" s="632">
        <v>350</v>
      </c>
      <c r="H25" s="641" t="s">
        <v>110</v>
      </c>
    </row>
    <row r="26" spans="1:8" s="768" customFormat="1" x14ac:dyDescent="0.25">
      <c r="A26" s="1075"/>
      <c r="B26" s="635">
        <v>12</v>
      </c>
      <c r="C26" s="635">
        <v>140</v>
      </c>
      <c r="D26" s="584">
        <v>3000</v>
      </c>
      <c r="E26" s="632">
        <v>370</v>
      </c>
      <c r="F26" s="630" t="s">
        <v>110</v>
      </c>
      <c r="G26" s="632">
        <v>485</v>
      </c>
      <c r="H26" s="641" t="s">
        <v>110</v>
      </c>
    </row>
    <row r="27" spans="1:8" x14ac:dyDescent="0.25">
      <c r="A27" s="1075"/>
      <c r="B27" s="635">
        <v>12</v>
      </c>
      <c r="C27" s="635">
        <v>150</v>
      </c>
      <c r="D27" s="584">
        <v>2200</v>
      </c>
      <c r="E27" s="632">
        <v>330</v>
      </c>
      <c r="F27" s="630" t="s">
        <v>110</v>
      </c>
      <c r="G27" s="632">
        <v>434</v>
      </c>
      <c r="H27" s="641" t="s">
        <v>110</v>
      </c>
    </row>
    <row r="28" spans="1:8" ht="15.75" thickBot="1" x14ac:dyDescent="0.3">
      <c r="A28" s="1076"/>
      <c r="B28" s="642">
        <v>12</v>
      </c>
      <c r="C28" s="642">
        <v>150</v>
      </c>
      <c r="D28" s="600">
        <v>3000</v>
      </c>
      <c r="E28" s="624">
        <v>450</v>
      </c>
      <c r="F28" s="643" t="s">
        <v>110</v>
      </c>
      <c r="G28" s="624">
        <v>591</v>
      </c>
      <c r="H28" s="644" t="s">
        <v>110</v>
      </c>
    </row>
    <row r="29" spans="1:8" s="768" customFormat="1" ht="16.149999999999999" customHeight="1" thickBot="1" x14ac:dyDescent="0.3">
      <c r="A29" s="1077" t="s">
        <v>157</v>
      </c>
      <c r="B29" s="1078"/>
      <c r="C29" s="1078"/>
      <c r="D29" s="1078"/>
      <c r="E29" s="1078"/>
      <c r="F29" s="1079"/>
      <c r="G29" s="696">
        <v>174</v>
      </c>
      <c r="H29" s="800" t="s">
        <v>110</v>
      </c>
    </row>
    <row r="30" spans="1:8" ht="15.75" thickBot="1" x14ac:dyDescent="0.3">
      <c r="A30" s="1066" t="s">
        <v>154</v>
      </c>
      <c r="B30" s="1067"/>
      <c r="C30" s="1067"/>
      <c r="D30" s="1067"/>
      <c r="E30" s="1067"/>
      <c r="F30" s="1068"/>
      <c r="G30" s="651">
        <v>252</v>
      </c>
      <c r="H30" s="652" t="s">
        <v>156</v>
      </c>
    </row>
    <row r="31" spans="1:8" ht="15.75" thickBot="1" x14ac:dyDescent="0.3">
      <c r="A31" s="1069" t="s">
        <v>155</v>
      </c>
      <c r="B31" s="1070"/>
      <c r="C31" s="1070"/>
      <c r="D31" s="1070"/>
      <c r="E31" s="1070"/>
      <c r="F31" s="1070"/>
      <c r="G31" s="654">
        <v>30</v>
      </c>
      <c r="H31" s="653" t="s">
        <v>156</v>
      </c>
    </row>
  </sheetData>
  <mergeCells count="12">
    <mergeCell ref="A30:F30"/>
    <mergeCell ref="A31:F31"/>
    <mergeCell ref="A6:A9"/>
    <mergeCell ref="A10:A14"/>
    <mergeCell ref="A15:A22"/>
    <mergeCell ref="A23:A28"/>
    <mergeCell ref="A29:F29"/>
    <mergeCell ref="A3:A5"/>
    <mergeCell ref="B2:D2"/>
    <mergeCell ref="E2:F2"/>
    <mergeCell ref="G2:H2"/>
    <mergeCell ref="A1:H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04398-AAFF-42DA-A013-64730DACA361}">
  <sheetPr>
    <tabColor theme="4" tint="0.79998168889431442"/>
  </sheetPr>
  <dimension ref="A1:D4"/>
  <sheetViews>
    <sheetView workbookViewId="0">
      <selection activeCell="D9" sqref="D9"/>
    </sheetView>
  </sheetViews>
  <sheetFormatPr defaultRowHeight="15" x14ac:dyDescent="0.25"/>
  <cols>
    <col min="1" max="1" width="14.28515625" customWidth="1"/>
    <col min="2" max="2" width="10.5703125" customWidth="1"/>
    <col min="3" max="3" width="11.5703125" customWidth="1"/>
    <col min="4" max="4" width="10.85546875" customWidth="1"/>
  </cols>
  <sheetData>
    <row r="1" spans="1:4" ht="23.25" x14ac:dyDescent="0.35">
      <c r="A1" s="1080" t="s">
        <v>167</v>
      </c>
      <c r="B1" s="1080"/>
      <c r="C1" s="1080"/>
    </row>
    <row r="2" spans="1:4" s="731" customFormat="1" ht="18.75" x14ac:dyDescent="0.3">
      <c r="A2" s="885" t="s">
        <v>166</v>
      </c>
      <c r="B2" s="885" t="s">
        <v>168</v>
      </c>
      <c r="C2" s="886"/>
      <c r="D2" s="733"/>
    </row>
    <row r="3" spans="1:4" ht="23.25" x14ac:dyDescent="0.35">
      <c r="A3" s="883" t="s">
        <v>142</v>
      </c>
      <c r="B3" s="884" t="s">
        <v>169</v>
      </c>
      <c r="C3" s="883"/>
    </row>
    <row r="4" spans="1:4" ht="23.25" x14ac:dyDescent="0.35">
      <c r="A4" s="883" t="s">
        <v>143</v>
      </c>
      <c r="B4" s="884" t="s">
        <v>170</v>
      </c>
      <c r="C4" s="883"/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B346-2F9B-4B64-A678-3218B8B469A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U89"/>
  <sheetViews>
    <sheetView topLeftCell="A22" workbookViewId="0">
      <selection activeCell="M39" sqref="M39"/>
    </sheetView>
  </sheetViews>
  <sheetFormatPr defaultColWidth="14.42578125" defaultRowHeight="15" customHeight="1" x14ac:dyDescent="0.25"/>
  <cols>
    <col min="1" max="1" width="25" customWidth="1"/>
    <col min="2" max="3" width="6.7109375" customWidth="1"/>
    <col min="4" max="4" width="8" customWidth="1"/>
    <col min="5" max="5" width="4.7109375" customWidth="1"/>
    <col min="6" max="6" width="5.7109375" customWidth="1"/>
    <col min="7" max="7" width="7.42578125" customWidth="1"/>
    <col min="8" max="8" width="8.85546875" customWidth="1"/>
    <col min="9" max="9" width="8.42578125" customWidth="1"/>
    <col min="10" max="10" width="10.7109375" customWidth="1"/>
    <col min="11" max="21" width="9.140625" customWidth="1"/>
  </cols>
  <sheetData>
    <row r="1" spans="1:21" ht="31.9" customHeight="1" x14ac:dyDescent="0.25">
      <c r="A1" s="954" t="s">
        <v>0</v>
      </c>
      <c r="B1" s="952"/>
      <c r="C1" s="952"/>
      <c r="D1" s="952"/>
      <c r="E1" s="952"/>
      <c r="F1" s="952"/>
      <c r="G1" s="952"/>
      <c r="H1" s="952"/>
      <c r="I1" s="952"/>
      <c r="J1" s="952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.25" customHeight="1" thickBot="1" x14ac:dyDescent="0.3">
      <c r="A2" s="960">
        <v>45383</v>
      </c>
      <c r="B2" s="961"/>
      <c r="C2" s="961"/>
      <c r="D2" s="961"/>
      <c r="E2" s="961"/>
      <c r="F2" s="961"/>
      <c r="G2" s="961"/>
      <c r="H2" s="961"/>
      <c r="I2" s="961"/>
      <c r="J2" s="96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25">
      <c r="A3" s="962" t="s">
        <v>1</v>
      </c>
      <c r="B3" s="811" t="s">
        <v>2</v>
      </c>
      <c r="C3" s="2" t="s">
        <v>3</v>
      </c>
      <c r="D3" s="2" t="s">
        <v>4</v>
      </c>
      <c r="E3" s="958" t="s">
        <v>5</v>
      </c>
      <c r="F3" s="955" t="s">
        <v>6</v>
      </c>
      <c r="G3" s="943"/>
      <c r="H3" s="943"/>
      <c r="I3" s="956" t="s">
        <v>7</v>
      </c>
      <c r="J3" s="957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6.5" customHeight="1" thickBot="1" x14ac:dyDescent="0.3">
      <c r="A4" s="963"/>
      <c r="B4" s="812" t="s">
        <v>8</v>
      </c>
      <c r="C4" s="813" t="s">
        <v>8</v>
      </c>
      <c r="D4" s="813" t="s">
        <v>8</v>
      </c>
      <c r="E4" s="959"/>
      <c r="F4" s="814" t="s">
        <v>9</v>
      </c>
      <c r="G4" s="815" t="s">
        <v>10</v>
      </c>
      <c r="H4" s="816" t="s">
        <v>11</v>
      </c>
      <c r="I4" s="817" t="s">
        <v>12</v>
      </c>
      <c r="J4" s="4" t="s">
        <v>13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5.75" customHeight="1" thickBot="1" x14ac:dyDescent="0.3">
      <c r="A5" s="818" t="s">
        <v>64</v>
      </c>
      <c r="B5" s="6">
        <v>50</v>
      </c>
      <c r="C5" s="7">
        <v>50</v>
      </c>
      <c r="D5" s="7">
        <v>3000</v>
      </c>
      <c r="E5" s="819">
        <v>1</v>
      </c>
      <c r="F5" s="8">
        <v>1</v>
      </c>
      <c r="G5" s="9">
        <f t="shared" ref="G5:G12" si="0">B5*C5*D5/1000000000</f>
        <v>7.4999999999999997E-3</v>
      </c>
      <c r="H5" s="10">
        <f>F5/G5</f>
        <v>133.33333333333334</v>
      </c>
      <c r="I5" s="820">
        <f>G5*J5</f>
        <v>150</v>
      </c>
      <c r="J5" s="821">
        <v>20000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thickBot="1" x14ac:dyDescent="0.3">
      <c r="A6" s="818" t="s">
        <v>64</v>
      </c>
      <c r="B6" s="822">
        <v>50</v>
      </c>
      <c r="C6" s="823">
        <v>50</v>
      </c>
      <c r="D6" s="823">
        <v>6000</v>
      </c>
      <c r="E6" s="824">
        <v>1</v>
      </c>
      <c r="F6" s="825">
        <v>1</v>
      </c>
      <c r="G6" s="826">
        <f t="shared" si="0"/>
        <v>1.4999999999999999E-2</v>
      </c>
      <c r="H6" s="827">
        <v>134.333333333333</v>
      </c>
      <c r="I6" s="828">
        <f t="shared" ref="I6:I12" si="1">J6*G6</f>
        <v>300</v>
      </c>
      <c r="J6" s="821">
        <v>20000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thickBot="1" x14ac:dyDescent="0.3">
      <c r="A7" s="818" t="s">
        <v>64</v>
      </c>
      <c r="B7" s="822">
        <v>100</v>
      </c>
      <c r="C7" s="823">
        <v>100</v>
      </c>
      <c r="D7" s="823">
        <v>6000</v>
      </c>
      <c r="E7" s="824">
        <v>1</v>
      </c>
      <c r="F7" s="825">
        <v>1</v>
      </c>
      <c r="G7" s="826">
        <f t="shared" si="0"/>
        <v>0.06</v>
      </c>
      <c r="H7" s="827">
        <v>134.333333333333</v>
      </c>
      <c r="I7" s="828">
        <f t="shared" si="1"/>
        <v>1200</v>
      </c>
      <c r="J7" s="821">
        <v>20000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thickBot="1" x14ac:dyDescent="0.3">
      <c r="A8" s="818" t="s">
        <v>64</v>
      </c>
      <c r="B8" s="822">
        <v>100</v>
      </c>
      <c r="C8" s="823">
        <v>150</v>
      </c>
      <c r="D8" s="823">
        <v>6000</v>
      </c>
      <c r="E8" s="824">
        <v>1</v>
      </c>
      <c r="F8" s="825">
        <v>1</v>
      </c>
      <c r="G8" s="826">
        <f t="shared" si="0"/>
        <v>0.09</v>
      </c>
      <c r="H8" s="827">
        <v>136.333333333333</v>
      </c>
      <c r="I8" s="828">
        <f t="shared" si="1"/>
        <v>1800</v>
      </c>
      <c r="J8" s="821">
        <v>20000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thickBot="1" x14ac:dyDescent="0.3">
      <c r="A9" s="818" t="s">
        <v>64</v>
      </c>
      <c r="B9" s="822">
        <v>100</v>
      </c>
      <c r="C9" s="823">
        <v>200</v>
      </c>
      <c r="D9" s="823">
        <v>6000</v>
      </c>
      <c r="E9" s="824">
        <v>1</v>
      </c>
      <c r="F9" s="825">
        <v>1</v>
      </c>
      <c r="G9" s="826">
        <f t="shared" si="0"/>
        <v>0.12</v>
      </c>
      <c r="H9" s="827">
        <v>138.333333333333</v>
      </c>
      <c r="I9" s="828">
        <f t="shared" si="1"/>
        <v>2400</v>
      </c>
      <c r="J9" s="821">
        <v>20000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thickBot="1" x14ac:dyDescent="0.3">
      <c r="A10" s="818" t="s">
        <v>64</v>
      </c>
      <c r="B10" s="822">
        <v>150</v>
      </c>
      <c r="C10" s="823">
        <v>150</v>
      </c>
      <c r="D10" s="823">
        <v>6000</v>
      </c>
      <c r="E10" s="824">
        <v>1</v>
      </c>
      <c r="F10" s="825">
        <v>1</v>
      </c>
      <c r="G10" s="826">
        <f t="shared" si="0"/>
        <v>0.13500000000000001</v>
      </c>
      <c r="H10" s="827">
        <v>140.333333333333</v>
      </c>
      <c r="I10" s="828">
        <f t="shared" si="1"/>
        <v>2700</v>
      </c>
      <c r="J10" s="821">
        <v>20000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thickBot="1" x14ac:dyDescent="0.3">
      <c r="A11" s="818" t="s">
        <v>64</v>
      </c>
      <c r="B11" s="822">
        <v>150</v>
      </c>
      <c r="C11" s="823">
        <v>200</v>
      </c>
      <c r="D11" s="823">
        <v>6000</v>
      </c>
      <c r="E11" s="824">
        <v>1</v>
      </c>
      <c r="F11" s="825">
        <v>1</v>
      </c>
      <c r="G11" s="826">
        <f t="shared" si="0"/>
        <v>0.18</v>
      </c>
      <c r="H11" s="827">
        <v>142.333333333333</v>
      </c>
      <c r="I11" s="828">
        <f t="shared" si="1"/>
        <v>3600</v>
      </c>
      <c r="J11" s="821">
        <v>20000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5">
      <c r="A12" s="818" t="s">
        <v>64</v>
      </c>
      <c r="B12" s="822">
        <v>200</v>
      </c>
      <c r="C12" s="823">
        <v>200</v>
      </c>
      <c r="D12" s="823">
        <v>6000</v>
      </c>
      <c r="E12" s="824">
        <v>1</v>
      </c>
      <c r="F12" s="825">
        <v>1</v>
      </c>
      <c r="G12" s="826">
        <f t="shared" si="0"/>
        <v>0.24</v>
      </c>
      <c r="H12" s="827">
        <v>142.333333333333</v>
      </c>
      <c r="I12" s="828">
        <f t="shared" si="1"/>
        <v>4800</v>
      </c>
      <c r="J12" s="821">
        <v>20000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thickBot="1" x14ac:dyDescent="0.3">
      <c r="A13" s="829"/>
      <c r="B13" s="12"/>
      <c r="C13" s="13"/>
      <c r="D13" s="13"/>
      <c r="E13" s="830"/>
      <c r="F13" s="14"/>
      <c r="G13" s="15"/>
      <c r="H13" s="16"/>
      <c r="I13" s="17"/>
      <c r="J13" s="83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 thickBot="1" x14ac:dyDescent="0.3">
      <c r="A14" s="832" t="s">
        <v>165</v>
      </c>
      <c r="B14" s="833">
        <v>50</v>
      </c>
      <c r="C14" s="834">
        <v>50</v>
      </c>
      <c r="D14" s="834">
        <v>3000</v>
      </c>
      <c r="E14" s="835">
        <v>2</v>
      </c>
      <c r="F14" s="836">
        <v>1</v>
      </c>
      <c r="G14" s="837">
        <f t="shared" ref="G14:G21" si="2">B14*C14*D14/1000000000</f>
        <v>7.4999999999999997E-3</v>
      </c>
      <c r="H14" s="838">
        <f>F14/G14</f>
        <v>133.33333333333334</v>
      </c>
      <c r="I14" s="839">
        <f>G14*J14</f>
        <v>120</v>
      </c>
      <c r="J14" s="840">
        <v>16000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customHeight="1" thickBot="1" x14ac:dyDescent="0.3">
      <c r="A15" s="832" t="s">
        <v>165</v>
      </c>
      <c r="B15" s="841">
        <v>50</v>
      </c>
      <c r="C15" s="842">
        <v>50</v>
      </c>
      <c r="D15" s="842">
        <v>6000</v>
      </c>
      <c r="E15" s="835">
        <v>2</v>
      </c>
      <c r="F15" s="843">
        <v>1</v>
      </c>
      <c r="G15" s="844">
        <f t="shared" si="2"/>
        <v>1.4999999999999999E-2</v>
      </c>
      <c r="H15" s="845">
        <v>134.333333333333</v>
      </c>
      <c r="I15" s="846">
        <f t="shared" ref="I15:I21" si="3">J15*G15</f>
        <v>240</v>
      </c>
      <c r="J15" s="840">
        <v>16000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thickBot="1" x14ac:dyDescent="0.3">
      <c r="A16" s="832" t="s">
        <v>165</v>
      </c>
      <c r="B16" s="841">
        <v>100</v>
      </c>
      <c r="C16" s="842">
        <v>100</v>
      </c>
      <c r="D16" s="842">
        <v>6000</v>
      </c>
      <c r="E16" s="835">
        <v>2</v>
      </c>
      <c r="F16" s="843">
        <v>1</v>
      </c>
      <c r="G16" s="844">
        <f t="shared" si="2"/>
        <v>0.06</v>
      </c>
      <c r="H16" s="845">
        <v>134.333333333333</v>
      </c>
      <c r="I16" s="846">
        <f t="shared" si="3"/>
        <v>960</v>
      </c>
      <c r="J16" s="840">
        <v>16000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thickBot="1" x14ac:dyDescent="0.3">
      <c r="A17" s="832" t="s">
        <v>165</v>
      </c>
      <c r="B17" s="841">
        <v>100</v>
      </c>
      <c r="C17" s="842">
        <v>150</v>
      </c>
      <c r="D17" s="842">
        <v>6000</v>
      </c>
      <c r="E17" s="835">
        <v>2</v>
      </c>
      <c r="F17" s="843">
        <v>1</v>
      </c>
      <c r="G17" s="844">
        <f t="shared" si="2"/>
        <v>0.09</v>
      </c>
      <c r="H17" s="845">
        <v>136.333333333333</v>
      </c>
      <c r="I17" s="846">
        <f t="shared" si="3"/>
        <v>1440</v>
      </c>
      <c r="J17" s="840">
        <v>16000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thickBot="1" x14ac:dyDescent="0.3">
      <c r="A18" s="832" t="s">
        <v>165</v>
      </c>
      <c r="B18" s="841">
        <v>100</v>
      </c>
      <c r="C18" s="842">
        <v>200</v>
      </c>
      <c r="D18" s="842">
        <v>6000</v>
      </c>
      <c r="E18" s="835">
        <v>2</v>
      </c>
      <c r="F18" s="843">
        <v>1</v>
      </c>
      <c r="G18" s="844">
        <f t="shared" si="2"/>
        <v>0.12</v>
      </c>
      <c r="H18" s="845">
        <v>138.333333333333</v>
      </c>
      <c r="I18" s="846">
        <f t="shared" si="3"/>
        <v>1920</v>
      </c>
      <c r="J18" s="840">
        <v>16000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thickBot="1" x14ac:dyDescent="0.3">
      <c r="A19" s="832" t="s">
        <v>165</v>
      </c>
      <c r="B19" s="841">
        <v>150</v>
      </c>
      <c r="C19" s="842">
        <v>150</v>
      </c>
      <c r="D19" s="842">
        <v>6000</v>
      </c>
      <c r="E19" s="835">
        <v>2</v>
      </c>
      <c r="F19" s="843">
        <v>1</v>
      </c>
      <c r="G19" s="844">
        <f t="shared" si="2"/>
        <v>0.13500000000000001</v>
      </c>
      <c r="H19" s="845">
        <v>140.333333333333</v>
      </c>
      <c r="I19" s="846">
        <f t="shared" si="3"/>
        <v>2160</v>
      </c>
      <c r="J19" s="840">
        <v>16000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thickBot="1" x14ac:dyDescent="0.3">
      <c r="A20" s="832" t="s">
        <v>165</v>
      </c>
      <c r="B20" s="841">
        <v>150</v>
      </c>
      <c r="C20" s="842">
        <v>200</v>
      </c>
      <c r="D20" s="842">
        <v>6000</v>
      </c>
      <c r="E20" s="835">
        <v>2</v>
      </c>
      <c r="F20" s="843">
        <v>1</v>
      </c>
      <c r="G20" s="844">
        <f t="shared" si="2"/>
        <v>0.18</v>
      </c>
      <c r="H20" s="845">
        <v>142.333333333333</v>
      </c>
      <c r="I20" s="846">
        <f t="shared" si="3"/>
        <v>2880</v>
      </c>
      <c r="J20" s="840">
        <v>16000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9.149999999999999" customHeight="1" thickBot="1" x14ac:dyDescent="0.3">
      <c r="A21" s="832" t="s">
        <v>165</v>
      </c>
      <c r="B21" s="841">
        <v>200</v>
      </c>
      <c r="C21" s="842">
        <v>200</v>
      </c>
      <c r="D21" s="842">
        <v>6000</v>
      </c>
      <c r="E21" s="835">
        <v>2</v>
      </c>
      <c r="F21" s="843">
        <v>1</v>
      </c>
      <c r="G21" s="844">
        <f t="shared" si="2"/>
        <v>0.24</v>
      </c>
      <c r="H21" s="845">
        <v>142.333333333333</v>
      </c>
      <c r="I21" s="846">
        <f t="shared" si="3"/>
        <v>3840</v>
      </c>
      <c r="J21" s="840">
        <v>16000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2.450000000000003" customHeight="1" thickBot="1" x14ac:dyDescent="0.3">
      <c r="A22" s="964" t="s">
        <v>0</v>
      </c>
      <c r="B22" s="965"/>
      <c r="C22" s="965"/>
      <c r="D22" s="965"/>
      <c r="E22" s="965"/>
      <c r="F22" s="965"/>
      <c r="G22" s="965"/>
      <c r="H22" s="965"/>
      <c r="I22" s="965"/>
      <c r="J22" s="96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6.45" customHeight="1" x14ac:dyDescent="0.25">
      <c r="A23" s="962" t="s">
        <v>1</v>
      </c>
      <c r="B23" s="811" t="s">
        <v>2</v>
      </c>
      <c r="C23" s="2" t="s">
        <v>3</v>
      </c>
      <c r="D23" s="2" t="s">
        <v>4</v>
      </c>
      <c r="E23" s="958" t="s">
        <v>5</v>
      </c>
      <c r="F23" s="955" t="s">
        <v>6</v>
      </c>
      <c r="G23" s="943"/>
      <c r="H23" s="957"/>
      <c r="I23" s="956" t="s">
        <v>7</v>
      </c>
      <c r="J23" s="95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thickBot="1" x14ac:dyDescent="0.3">
      <c r="A24" s="963"/>
      <c r="B24" s="812" t="s">
        <v>8</v>
      </c>
      <c r="C24" s="813" t="s">
        <v>8</v>
      </c>
      <c r="D24" s="813" t="s">
        <v>8</v>
      </c>
      <c r="E24" s="959"/>
      <c r="F24" s="814" t="s">
        <v>9</v>
      </c>
      <c r="G24" s="815" t="s">
        <v>10</v>
      </c>
      <c r="H24" s="847" t="s">
        <v>11</v>
      </c>
      <c r="I24" s="817" t="s">
        <v>12</v>
      </c>
      <c r="J24" s="848" t="s">
        <v>13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5">
      <c r="A25" s="829" t="s">
        <v>16</v>
      </c>
      <c r="B25" s="18">
        <v>25</v>
      </c>
      <c r="C25" s="19">
        <v>100</v>
      </c>
      <c r="D25" s="20">
        <v>3000</v>
      </c>
      <c r="E25" s="849">
        <v>1</v>
      </c>
      <c r="F25" s="14">
        <v>1</v>
      </c>
      <c r="G25" s="15">
        <f t="shared" ref="G25:G37" si="4">B25*C25*D25/1000000000</f>
        <v>7.4999999999999997E-3</v>
      </c>
      <c r="H25" s="16">
        <f t="shared" ref="H25:H37" si="5">F25/G25</f>
        <v>133.33333333333334</v>
      </c>
      <c r="I25" s="17">
        <f t="shared" ref="I25:I37" si="6">G25*J25</f>
        <v>150</v>
      </c>
      <c r="J25" s="11">
        <v>20000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5">
      <c r="A26" s="829" t="s">
        <v>16</v>
      </c>
      <c r="B26" s="12">
        <v>25</v>
      </c>
      <c r="C26" s="13">
        <v>100</v>
      </c>
      <c r="D26" s="13">
        <v>4000</v>
      </c>
      <c r="E26" s="849">
        <v>1</v>
      </c>
      <c r="F26" s="14">
        <v>1</v>
      </c>
      <c r="G26" s="15">
        <f t="shared" si="4"/>
        <v>0.01</v>
      </c>
      <c r="H26" s="16">
        <f>F26/G26</f>
        <v>100</v>
      </c>
      <c r="I26" s="17">
        <f t="shared" si="6"/>
        <v>200</v>
      </c>
      <c r="J26" s="11">
        <v>20000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5">
      <c r="A27" s="829" t="s">
        <v>16</v>
      </c>
      <c r="B27" s="12">
        <v>25</v>
      </c>
      <c r="C27" s="13">
        <v>100</v>
      </c>
      <c r="D27" s="13">
        <v>5000</v>
      </c>
      <c r="E27" s="849">
        <v>1</v>
      </c>
      <c r="F27" s="14">
        <v>1</v>
      </c>
      <c r="G27" s="15">
        <f t="shared" si="4"/>
        <v>1.2500000000000001E-2</v>
      </c>
      <c r="H27" s="16">
        <f t="shared" si="5"/>
        <v>80</v>
      </c>
      <c r="I27" s="17">
        <f t="shared" si="6"/>
        <v>250</v>
      </c>
      <c r="J27" s="11">
        <v>20000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5">
      <c r="A28" s="829" t="s">
        <v>16</v>
      </c>
      <c r="B28" s="21">
        <v>25</v>
      </c>
      <c r="C28" s="20">
        <v>150</v>
      </c>
      <c r="D28" s="20">
        <v>3000</v>
      </c>
      <c r="E28" s="849">
        <v>1</v>
      </c>
      <c r="F28" s="14">
        <v>1</v>
      </c>
      <c r="G28" s="15">
        <f t="shared" si="4"/>
        <v>1.125E-2</v>
      </c>
      <c r="H28" s="16">
        <f t="shared" si="5"/>
        <v>88.888888888888886</v>
      </c>
      <c r="I28" s="17">
        <f t="shared" si="6"/>
        <v>225</v>
      </c>
      <c r="J28" s="11">
        <v>20000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829" t="s">
        <v>16</v>
      </c>
      <c r="B29" s="12">
        <v>25</v>
      </c>
      <c r="C29" s="13">
        <v>150</v>
      </c>
      <c r="D29" s="13">
        <v>5000</v>
      </c>
      <c r="E29" s="849">
        <v>1</v>
      </c>
      <c r="F29" s="14">
        <v>1</v>
      </c>
      <c r="G29" s="15">
        <f t="shared" si="4"/>
        <v>1.8749999999999999E-2</v>
      </c>
      <c r="H29" s="16">
        <f t="shared" si="5"/>
        <v>53.333333333333336</v>
      </c>
      <c r="I29" s="17">
        <f t="shared" si="6"/>
        <v>375</v>
      </c>
      <c r="J29" s="11">
        <v>20000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5">
      <c r="A30" s="850" t="s">
        <v>16</v>
      </c>
      <c r="B30" s="851">
        <v>25</v>
      </c>
      <c r="C30" s="852">
        <v>150</v>
      </c>
      <c r="D30" s="852">
        <v>6000</v>
      </c>
      <c r="E30" s="853">
        <v>1</v>
      </c>
      <c r="F30" s="854">
        <v>1</v>
      </c>
      <c r="G30" s="855">
        <f t="shared" si="4"/>
        <v>2.2499999999999999E-2</v>
      </c>
      <c r="H30" s="856">
        <f t="shared" si="5"/>
        <v>44.444444444444443</v>
      </c>
      <c r="I30" s="857">
        <f t="shared" si="6"/>
        <v>450</v>
      </c>
      <c r="J30" s="11">
        <v>20000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5">
      <c r="A31" s="829" t="s">
        <v>16</v>
      </c>
      <c r="B31" s="858">
        <v>30</v>
      </c>
      <c r="C31" s="859">
        <v>100</v>
      </c>
      <c r="D31" s="13">
        <v>6000</v>
      </c>
      <c r="E31" s="849">
        <v>1</v>
      </c>
      <c r="F31" s="14">
        <v>1</v>
      </c>
      <c r="G31" s="15">
        <f t="shared" si="4"/>
        <v>1.7999999999999999E-2</v>
      </c>
      <c r="H31" s="16">
        <f t="shared" si="5"/>
        <v>55.555555555555557</v>
      </c>
      <c r="I31" s="17">
        <f t="shared" si="6"/>
        <v>360</v>
      </c>
      <c r="J31" s="11">
        <v>20000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5">
      <c r="A32" s="829" t="s">
        <v>16</v>
      </c>
      <c r="B32" s="12">
        <v>30</v>
      </c>
      <c r="C32" s="13">
        <v>150</v>
      </c>
      <c r="D32" s="13">
        <v>6000</v>
      </c>
      <c r="E32" s="849">
        <v>1</v>
      </c>
      <c r="F32" s="14">
        <v>1</v>
      </c>
      <c r="G32" s="15">
        <f t="shared" si="4"/>
        <v>2.7E-2</v>
      </c>
      <c r="H32" s="16">
        <f t="shared" si="5"/>
        <v>37.037037037037038</v>
      </c>
      <c r="I32" s="17">
        <f t="shared" si="6"/>
        <v>540</v>
      </c>
      <c r="J32" s="11">
        <v>20000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829" t="s">
        <v>16</v>
      </c>
      <c r="B33" s="12">
        <v>40</v>
      </c>
      <c r="C33" s="13">
        <v>100</v>
      </c>
      <c r="D33" s="13">
        <v>6000</v>
      </c>
      <c r="E33" s="849">
        <v>1</v>
      </c>
      <c r="F33" s="14">
        <v>1</v>
      </c>
      <c r="G33" s="15">
        <f t="shared" si="4"/>
        <v>2.4E-2</v>
      </c>
      <c r="H33" s="16">
        <f t="shared" si="5"/>
        <v>41.666666666666664</v>
      </c>
      <c r="I33" s="17">
        <f t="shared" si="6"/>
        <v>480</v>
      </c>
      <c r="J33" s="11">
        <v>20000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829" t="s">
        <v>16</v>
      </c>
      <c r="B34" s="12">
        <v>40</v>
      </c>
      <c r="C34" s="13">
        <v>150</v>
      </c>
      <c r="D34" s="13">
        <v>6000</v>
      </c>
      <c r="E34" s="849">
        <v>1</v>
      </c>
      <c r="F34" s="14">
        <v>1</v>
      </c>
      <c r="G34" s="15">
        <f t="shared" si="4"/>
        <v>3.5999999999999997E-2</v>
      </c>
      <c r="H34" s="16">
        <f>F34/G34</f>
        <v>27.777777777777779</v>
      </c>
      <c r="I34" s="17">
        <f t="shared" si="6"/>
        <v>720</v>
      </c>
      <c r="J34" s="11">
        <v>20000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5">
      <c r="A35" s="829" t="s">
        <v>16</v>
      </c>
      <c r="B35" s="12">
        <v>50</v>
      </c>
      <c r="C35" s="13">
        <v>100</v>
      </c>
      <c r="D35" s="13">
        <v>6000</v>
      </c>
      <c r="E35" s="849">
        <v>1</v>
      </c>
      <c r="F35" s="14">
        <v>1</v>
      </c>
      <c r="G35" s="15">
        <f t="shared" si="4"/>
        <v>0.03</v>
      </c>
      <c r="H35" s="16">
        <f t="shared" si="5"/>
        <v>33.333333333333336</v>
      </c>
      <c r="I35" s="17">
        <f t="shared" si="6"/>
        <v>600</v>
      </c>
      <c r="J35" s="11">
        <v>20000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829" t="s">
        <v>16</v>
      </c>
      <c r="B36" s="12">
        <v>50</v>
      </c>
      <c r="C36" s="13">
        <v>150</v>
      </c>
      <c r="D36" s="13">
        <v>6000</v>
      </c>
      <c r="E36" s="849">
        <v>1</v>
      </c>
      <c r="F36" s="14">
        <v>1</v>
      </c>
      <c r="G36" s="15">
        <f t="shared" si="4"/>
        <v>4.4999999999999998E-2</v>
      </c>
      <c r="H36" s="16">
        <f t="shared" si="5"/>
        <v>22.222222222222221</v>
      </c>
      <c r="I36" s="17">
        <f t="shared" si="6"/>
        <v>900</v>
      </c>
      <c r="J36" s="11">
        <v>20000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829" t="s">
        <v>16</v>
      </c>
      <c r="B37" s="12">
        <v>50</v>
      </c>
      <c r="C37" s="13">
        <v>200</v>
      </c>
      <c r="D37" s="13">
        <v>6000</v>
      </c>
      <c r="E37" s="849">
        <v>1</v>
      </c>
      <c r="F37" s="14">
        <v>1</v>
      </c>
      <c r="G37" s="15">
        <f t="shared" si="4"/>
        <v>0.06</v>
      </c>
      <c r="H37" s="16">
        <f t="shared" si="5"/>
        <v>16.666666666666668</v>
      </c>
      <c r="I37" s="17">
        <f t="shared" si="6"/>
        <v>1200</v>
      </c>
      <c r="J37" s="11">
        <v>20000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0.15" customHeight="1" x14ac:dyDescent="0.25">
      <c r="A38" s="829"/>
      <c r="B38" s="12"/>
      <c r="C38" s="13"/>
      <c r="D38" s="13"/>
      <c r="E38" s="849"/>
      <c r="F38" s="14"/>
      <c r="G38" s="15"/>
      <c r="H38" s="16"/>
      <c r="I38" s="17"/>
      <c r="J38" s="1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6.149999999999999" customHeight="1" x14ac:dyDescent="0.25">
      <c r="A39" s="860" t="s">
        <v>17</v>
      </c>
      <c r="B39" s="861">
        <v>25</v>
      </c>
      <c r="C39" s="862">
        <v>100</v>
      </c>
      <c r="D39" s="863">
        <v>3000</v>
      </c>
      <c r="E39" s="864">
        <v>2</v>
      </c>
      <c r="F39" s="865">
        <v>1</v>
      </c>
      <c r="G39" s="866">
        <f t="shared" ref="G39:G51" si="7">B39*C39*D39/1000000000</f>
        <v>7.4999999999999997E-3</v>
      </c>
      <c r="H39" s="867">
        <f>F39/G39</f>
        <v>133.33333333333334</v>
      </c>
      <c r="I39" s="868">
        <f t="shared" ref="I39:I51" si="8">G39*J39</f>
        <v>120</v>
      </c>
      <c r="J39" s="869">
        <v>16000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6.149999999999999" customHeight="1" x14ac:dyDescent="0.25">
      <c r="A40" s="860" t="s">
        <v>17</v>
      </c>
      <c r="B40" s="870">
        <v>25</v>
      </c>
      <c r="C40" s="871">
        <v>100</v>
      </c>
      <c r="D40" s="871">
        <v>4000</v>
      </c>
      <c r="E40" s="864">
        <v>2</v>
      </c>
      <c r="F40" s="865">
        <v>1</v>
      </c>
      <c r="G40" s="866">
        <f t="shared" si="7"/>
        <v>0.01</v>
      </c>
      <c r="H40" s="867">
        <f>F40/G40</f>
        <v>100</v>
      </c>
      <c r="I40" s="868">
        <f t="shared" si="8"/>
        <v>160</v>
      </c>
      <c r="J40" s="869">
        <v>16000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6.149999999999999" customHeight="1" x14ac:dyDescent="0.25">
      <c r="A41" s="860" t="s">
        <v>17</v>
      </c>
      <c r="B41" s="870">
        <v>25</v>
      </c>
      <c r="C41" s="871">
        <v>100</v>
      </c>
      <c r="D41" s="871">
        <v>6000</v>
      </c>
      <c r="E41" s="864">
        <v>2</v>
      </c>
      <c r="F41" s="865">
        <v>1</v>
      </c>
      <c r="G41" s="866">
        <f t="shared" si="7"/>
        <v>1.4999999999999999E-2</v>
      </c>
      <c r="H41" s="867">
        <f t="shared" ref="H41:H47" si="9">F41/G41</f>
        <v>66.666666666666671</v>
      </c>
      <c r="I41" s="868">
        <f t="shared" si="8"/>
        <v>240</v>
      </c>
      <c r="J41" s="869">
        <v>16000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6.149999999999999" customHeight="1" x14ac:dyDescent="0.25">
      <c r="A42" s="860" t="s">
        <v>17</v>
      </c>
      <c r="B42" s="872">
        <v>25</v>
      </c>
      <c r="C42" s="863">
        <v>150</v>
      </c>
      <c r="D42" s="863">
        <v>3000</v>
      </c>
      <c r="E42" s="864">
        <v>2</v>
      </c>
      <c r="F42" s="865">
        <v>1</v>
      </c>
      <c r="G42" s="866">
        <f t="shared" si="7"/>
        <v>1.125E-2</v>
      </c>
      <c r="H42" s="867">
        <f t="shared" si="9"/>
        <v>88.888888888888886</v>
      </c>
      <c r="I42" s="868">
        <f t="shared" si="8"/>
        <v>180</v>
      </c>
      <c r="J42" s="869">
        <v>16000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6.149999999999999" customHeight="1" x14ac:dyDescent="0.25">
      <c r="A43" s="860" t="s">
        <v>17</v>
      </c>
      <c r="B43" s="870">
        <v>25</v>
      </c>
      <c r="C43" s="871">
        <v>150</v>
      </c>
      <c r="D43" s="871">
        <v>4000</v>
      </c>
      <c r="E43" s="864">
        <v>2</v>
      </c>
      <c r="F43" s="865">
        <v>1</v>
      </c>
      <c r="G43" s="866">
        <f t="shared" si="7"/>
        <v>1.4999999999999999E-2</v>
      </c>
      <c r="H43" s="867">
        <f t="shared" si="9"/>
        <v>66.666666666666671</v>
      </c>
      <c r="I43" s="868">
        <f t="shared" si="8"/>
        <v>240</v>
      </c>
      <c r="J43" s="869">
        <v>16000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6.149999999999999" customHeight="1" x14ac:dyDescent="0.25">
      <c r="A44" s="860" t="s">
        <v>17</v>
      </c>
      <c r="B44" s="873">
        <v>25</v>
      </c>
      <c r="C44" s="874">
        <v>150</v>
      </c>
      <c r="D44" s="874">
        <v>6000</v>
      </c>
      <c r="E44" s="864">
        <v>2</v>
      </c>
      <c r="F44" s="875">
        <v>1</v>
      </c>
      <c r="G44" s="876">
        <f t="shared" si="7"/>
        <v>2.2499999999999999E-2</v>
      </c>
      <c r="H44" s="877">
        <f t="shared" si="9"/>
        <v>44.444444444444443</v>
      </c>
      <c r="I44" s="878">
        <f t="shared" si="8"/>
        <v>360</v>
      </c>
      <c r="J44" s="869">
        <v>16000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6.149999999999999" customHeight="1" x14ac:dyDescent="0.25">
      <c r="A45" s="860" t="s">
        <v>17</v>
      </c>
      <c r="B45" s="879">
        <v>30</v>
      </c>
      <c r="C45" s="880">
        <v>100</v>
      </c>
      <c r="D45" s="871">
        <v>6000</v>
      </c>
      <c r="E45" s="864">
        <v>2</v>
      </c>
      <c r="F45" s="865">
        <v>1</v>
      </c>
      <c r="G45" s="866">
        <f t="shared" si="7"/>
        <v>1.7999999999999999E-2</v>
      </c>
      <c r="H45" s="867">
        <f t="shared" si="9"/>
        <v>55.555555555555557</v>
      </c>
      <c r="I45" s="868">
        <f t="shared" si="8"/>
        <v>288</v>
      </c>
      <c r="J45" s="869">
        <v>16000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6.149999999999999" customHeight="1" x14ac:dyDescent="0.25">
      <c r="A46" s="860" t="s">
        <v>17</v>
      </c>
      <c r="B46" s="870">
        <v>30</v>
      </c>
      <c r="C46" s="871">
        <v>150</v>
      </c>
      <c r="D46" s="871">
        <v>6000</v>
      </c>
      <c r="E46" s="864">
        <v>2</v>
      </c>
      <c r="F46" s="865">
        <v>1</v>
      </c>
      <c r="G46" s="866">
        <f t="shared" si="7"/>
        <v>2.7E-2</v>
      </c>
      <c r="H46" s="867">
        <f t="shared" si="9"/>
        <v>37.037037037037038</v>
      </c>
      <c r="I46" s="868">
        <f t="shared" si="8"/>
        <v>432</v>
      </c>
      <c r="J46" s="869">
        <v>16000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6.149999999999999" customHeight="1" x14ac:dyDescent="0.25">
      <c r="A47" s="860" t="s">
        <v>17</v>
      </c>
      <c r="B47" s="870">
        <v>40</v>
      </c>
      <c r="C47" s="871">
        <v>100</v>
      </c>
      <c r="D47" s="871">
        <v>6000</v>
      </c>
      <c r="E47" s="864">
        <v>2</v>
      </c>
      <c r="F47" s="865">
        <v>1</v>
      </c>
      <c r="G47" s="866">
        <f t="shared" si="7"/>
        <v>2.4E-2</v>
      </c>
      <c r="H47" s="867">
        <f t="shared" si="9"/>
        <v>41.666666666666664</v>
      </c>
      <c r="I47" s="868">
        <f t="shared" si="8"/>
        <v>384</v>
      </c>
      <c r="J47" s="869">
        <v>16000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6.149999999999999" customHeight="1" x14ac:dyDescent="0.25">
      <c r="A48" s="860" t="s">
        <v>17</v>
      </c>
      <c r="B48" s="870">
        <v>40</v>
      </c>
      <c r="C48" s="871">
        <v>150</v>
      </c>
      <c r="D48" s="871">
        <v>6000</v>
      </c>
      <c r="E48" s="864">
        <v>2</v>
      </c>
      <c r="F48" s="865">
        <v>1</v>
      </c>
      <c r="G48" s="866">
        <f t="shared" si="7"/>
        <v>3.5999999999999997E-2</v>
      </c>
      <c r="H48" s="867">
        <f>F48/G48</f>
        <v>27.777777777777779</v>
      </c>
      <c r="I48" s="868">
        <f t="shared" si="8"/>
        <v>576</v>
      </c>
      <c r="J48" s="869">
        <v>16000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6.149999999999999" customHeight="1" x14ac:dyDescent="0.25">
      <c r="A49" s="860" t="s">
        <v>17</v>
      </c>
      <c r="B49" s="870">
        <v>50</v>
      </c>
      <c r="C49" s="871">
        <v>100</v>
      </c>
      <c r="D49" s="871">
        <v>6000</v>
      </c>
      <c r="E49" s="864">
        <v>2</v>
      </c>
      <c r="F49" s="865">
        <v>1</v>
      </c>
      <c r="G49" s="866">
        <f t="shared" si="7"/>
        <v>0.03</v>
      </c>
      <c r="H49" s="867">
        <f>F49/G49</f>
        <v>33.333333333333336</v>
      </c>
      <c r="I49" s="868">
        <f t="shared" si="8"/>
        <v>480</v>
      </c>
      <c r="J49" s="869">
        <v>16000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6.149999999999999" customHeight="1" x14ac:dyDescent="0.25">
      <c r="A50" s="860" t="s">
        <v>17</v>
      </c>
      <c r="B50" s="870">
        <v>50</v>
      </c>
      <c r="C50" s="871">
        <v>150</v>
      </c>
      <c r="D50" s="871">
        <v>6000</v>
      </c>
      <c r="E50" s="864">
        <v>2</v>
      </c>
      <c r="F50" s="865">
        <v>1</v>
      </c>
      <c r="G50" s="866">
        <f t="shared" si="7"/>
        <v>4.4999999999999998E-2</v>
      </c>
      <c r="H50" s="867">
        <f>F50/G50</f>
        <v>22.222222222222221</v>
      </c>
      <c r="I50" s="868">
        <f t="shared" si="8"/>
        <v>720</v>
      </c>
      <c r="J50" s="869">
        <v>16000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6.149999999999999" customHeight="1" x14ac:dyDescent="0.25">
      <c r="A51" s="860" t="s">
        <v>17</v>
      </c>
      <c r="B51" s="870">
        <v>50</v>
      </c>
      <c r="C51" s="871">
        <v>200</v>
      </c>
      <c r="D51" s="871">
        <v>6000</v>
      </c>
      <c r="E51" s="864">
        <v>2</v>
      </c>
      <c r="F51" s="865">
        <v>1</v>
      </c>
      <c r="G51" s="866">
        <f t="shared" si="7"/>
        <v>0.06</v>
      </c>
      <c r="H51" s="867">
        <f>F51/G51</f>
        <v>16.666666666666668</v>
      </c>
      <c r="I51" s="868">
        <f t="shared" si="8"/>
        <v>960</v>
      </c>
      <c r="J51" s="869">
        <v>16000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20.45" customHeight="1" x14ac:dyDescent="0.25">
      <c r="A52" s="951" t="s">
        <v>153</v>
      </c>
      <c r="B52" s="952"/>
      <c r="C52" s="952"/>
      <c r="D52" s="952"/>
      <c r="E52" s="952"/>
      <c r="F52" s="952"/>
      <c r="G52" s="952"/>
      <c r="H52" s="952"/>
      <c r="I52" s="952"/>
      <c r="J52" s="95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5">
      <c r="A53" s="953" t="s">
        <v>15</v>
      </c>
      <c r="B53" s="952"/>
      <c r="C53" s="952"/>
      <c r="D53" s="952"/>
      <c r="E53" s="952"/>
      <c r="F53" s="952"/>
      <c r="G53" s="952"/>
      <c r="H53" s="952"/>
      <c r="I53" s="952"/>
      <c r="J53" s="95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</sheetData>
  <mergeCells count="13">
    <mergeCell ref="A52:J52"/>
    <mergeCell ref="A53:J53"/>
    <mergeCell ref="A1:J1"/>
    <mergeCell ref="F3:H3"/>
    <mergeCell ref="I3:J3"/>
    <mergeCell ref="E3:E4"/>
    <mergeCell ref="A2:J2"/>
    <mergeCell ref="A3:A4"/>
    <mergeCell ref="A22:J22"/>
    <mergeCell ref="A23:A24"/>
    <mergeCell ref="E23:E24"/>
    <mergeCell ref="F23:H23"/>
    <mergeCell ref="I23:J23"/>
  </mergeCells>
  <hyperlinks>
    <hyperlink ref="A53" r:id="rId1" xr:uid="{6F870910-A001-4CBE-91AC-B9FD6C002F67}"/>
  </hyperlinks>
  <pageMargins left="0" right="0" top="0.15748031496062992" bottom="0.19685039370078741" header="0" footer="0"/>
  <pageSetup paperSize="9" orientation="portrait" r:id="rId2"/>
  <rowBreaks count="2" manualBreakCount="2">
    <brk id="53" man="1"/>
    <brk id="4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2F94-5045-4F15-82B1-994FE5125226}">
  <sheetPr>
    <tabColor theme="8" tint="0.79998168889431442"/>
  </sheetPr>
  <dimension ref="A1:P237"/>
  <sheetViews>
    <sheetView topLeftCell="A145" workbookViewId="0">
      <selection activeCell="L163" sqref="L163"/>
    </sheetView>
  </sheetViews>
  <sheetFormatPr defaultRowHeight="15" x14ac:dyDescent="0.25"/>
  <cols>
    <col min="1" max="1" width="17" customWidth="1"/>
    <col min="2" max="2" width="6.28515625" customWidth="1"/>
    <col min="3" max="3" width="7" customWidth="1"/>
    <col min="4" max="4" width="7.28515625" customWidth="1"/>
    <col min="5" max="5" width="10.85546875" customWidth="1"/>
    <col min="6" max="6" width="7" customWidth="1"/>
    <col min="7" max="7" width="7.85546875" customWidth="1"/>
    <col min="8" max="8" width="8.28515625" customWidth="1"/>
    <col min="9" max="9" width="8.28515625" style="731" customWidth="1"/>
    <col min="10" max="10" width="10.140625" style="731" customWidth="1"/>
    <col min="11" max="11" width="8.28515625" style="731" customWidth="1"/>
    <col min="12" max="12" width="10.140625" style="731" customWidth="1"/>
    <col min="14" max="14" width="1.7109375" customWidth="1"/>
    <col min="15" max="15" width="1.7109375" style="732" customWidth="1"/>
    <col min="16" max="16" width="1.7109375" customWidth="1"/>
  </cols>
  <sheetData>
    <row r="1" spans="1:16" ht="35.450000000000003" customHeight="1" x14ac:dyDescent="0.45">
      <c r="A1" s="967" t="s">
        <v>88</v>
      </c>
      <c r="B1" s="967"/>
      <c r="C1" s="967"/>
      <c r="D1" s="967"/>
      <c r="E1" s="967"/>
      <c r="F1" s="967"/>
      <c r="G1" s="967"/>
      <c r="H1" s="967"/>
      <c r="I1" s="967"/>
      <c r="J1" s="967"/>
      <c r="K1" s="967"/>
      <c r="L1" s="967"/>
      <c r="M1" s="499"/>
      <c r="N1" s="499"/>
      <c r="O1" s="499"/>
      <c r="P1" s="499"/>
    </row>
    <row r="2" spans="1:16" ht="30" x14ac:dyDescent="0.25">
      <c r="A2" s="500" t="s">
        <v>1</v>
      </c>
      <c r="B2" s="501" t="s">
        <v>2</v>
      </c>
      <c r="C2" s="502" t="s">
        <v>3</v>
      </c>
      <c r="D2" s="502" t="s">
        <v>4</v>
      </c>
      <c r="E2" s="503" t="s">
        <v>5</v>
      </c>
      <c r="F2" s="971" t="s">
        <v>19</v>
      </c>
      <c r="G2" s="971"/>
      <c r="H2" s="972"/>
      <c r="I2" s="978" t="s">
        <v>145</v>
      </c>
      <c r="J2" s="978"/>
      <c r="K2" s="971" t="s">
        <v>148</v>
      </c>
      <c r="L2" s="971"/>
      <c r="M2" s="488" t="s">
        <v>21</v>
      </c>
      <c r="N2" s="499"/>
      <c r="O2" s="499"/>
      <c r="P2" s="499"/>
    </row>
    <row r="3" spans="1:16" ht="30.75" thickBot="1" x14ac:dyDescent="0.3">
      <c r="A3" s="504"/>
      <c r="B3" s="505" t="s">
        <v>8</v>
      </c>
      <c r="C3" s="506" t="s">
        <v>8</v>
      </c>
      <c r="D3" s="506" t="s">
        <v>8</v>
      </c>
      <c r="E3" s="507"/>
      <c r="F3" s="508" t="s">
        <v>9</v>
      </c>
      <c r="G3" s="509" t="s">
        <v>10</v>
      </c>
      <c r="H3" s="510" t="s">
        <v>24</v>
      </c>
      <c r="I3" s="740" t="s">
        <v>146</v>
      </c>
      <c r="J3" s="740" t="s">
        <v>147</v>
      </c>
      <c r="K3" s="740" t="s">
        <v>146</v>
      </c>
      <c r="L3" s="740" t="s">
        <v>147</v>
      </c>
      <c r="M3" s="499"/>
      <c r="N3" s="499"/>
      <c r="O3" s="499"/>
      <c r="P3" s="499"/>
    </row>
    <row r="4" spans="1:16" x14ac:dyDescent="0.25">
      <c r="A4" s="511" t="s">
        <v>89</v>
      </c>
      <c r="B4" s="734">
        <v>14</v>
      </c>
      <c r="C4" s="290">
        <v>96</v>
      </c>
      <c r="D4" s="290">
        <v>1000</v>
      </c>
      <c r="E4" s="513" t="s">
        <v>90</v>
      </c>
      <c r="F4" s="514">
        <v>10</v>
      </c>
      <c r="G4" s="515">
        <f t="shared" ref="G4:G45" si="0">B4*C4*D4/1000000000*F4</f>
        <v>1.3439999999999999E-2</v>
      </c>
      <c r="H4" s="737">
        <f t="shared" ref="H4:H35" si="1">D4*M4/1000000*F4</f>
        <v>0.87999999999999989</v>
      </c>
      <c r="I4" s="744">
        <f>J4/H4</f>
        <v>1183.6363636363637</v>
      </c>
      <c r="J4" s="744">
        <f>O4*G4</f>
        <v>1041.5999999999999</v>
      </c>
      <c r="K4" s="741">
        <f t="shared" ref="K4:K45" si="2">L4/H4</f>
        <v>1325.6727272727273</v>
      </c>
      <c r="L4" s="741">
        <f>N4*G4</f>
        <v>1166.5919999999999</v>
      </c>
      <c r="M4" s="22">
        <v>88</v>
      </c>
      <c r="N4" s="499">
        <v>86800</v>
      </c>
      <c r="O4" s="499">
        <v>77500</v>
      </c>
      <c r="P4" s="499">
        <v>62000</v>
      </c>
    </row>
    <row r="5" spans="1:16" s="731" customFormat="1" x14ac:dyDescent="0.25">
      <c r="A5" s="517" t="s">
        <v>89</v>
      </c>
      <c r="B5" s="734">
        <v>14</v>
      </c>
      <c r="C5" s="289">
        <v>96</v>
      </c>
      <c r="D5" s="289">
        <v>1100</v>
      </c>
      <c r="E5" s="518" t="s">
        <v>90</v>
      </c>
      <c r="F5" s="514">
        <v>10</v>
      </c>
      <c r="G5" s="438">
        <f t="shared" si="0"/>
        <v>1.4783999999999999E-2</v>
      </c>
      <c r="H5" s="738">
        <f t="shared" si="1"/>
        <v>0.96799999999999997</v>
      </c>
      <c r="I5" s="744">
        <f t="shared" ref="I5:I45" si="3">J5/H5</f>
        <v>1183.6363636363637</v>
      </c>
      <c r="J5" s="744">
        <f t="shared" ref="J5:J24" si="4">O5*G5</f>
        <v>1145.76</v>
      </c>
      <c r="K5" s="741">
        <f t="shared" si="2"/>
        <v>1325.6727272727273</v>
      </c>
      <c r="L5" s="741">
        <f t="shared" ref="L5:L24" si="5">N5*G5</f>
        <v>1283.2511999999999</v>
      </c>
      <c r="M5" s="22">
        <v>88</v>
      </c>
      <c r="N5" s="499">
        <v>86800</v>
      </c>
      <c r="O5" s="499">
        <v>77500</v>
      </c>
      <c r="P5" s="499">
        <v>62000</v>
      </c>
    </row>
    <row r="6" spans="1:16" s="731" customFormat="1" x14ac:dyDescent="0.25">
      <c r="A6" s="517" t="s">
        <v>89</v>
      </c>
      <c r="B6" s="734">
        <v>14</v>
      </c>
      <c r="C6" s="289">
        <v>96</v>
      </c>
      <c r="D6" s="289">
        <v>1200</v>
      </c>
      <c r="E6" s="518" t="s">
        <v>90</v>
      </c>
      <c r="F6" s="514">
        <v>10</v>
      </c>
      <c r="G6" s="438">
        <f t="shared" si="0"/>
        <v>1.6128E-2</v>
      </c>
      <c r="H6" s="738">
        <f t="shared" si="1"/>
        <v>1.056</v>
      </c>
      <c r="I6" s="744">
        <f t="shared" si="3"/>
        <v>1183.6363636363637</v>
      </c>
      <c r="J6" s="744">
        <f t="shared" si="4"/>
        <v>1249.92</v>
      </c>
      <c r="K6" s="741">
        <f t="shared" si="2"/>
        <v>1325.6727272727271</v>
      </c>
      <c r="L6" s="741">
        <f t="shared" si="5"/>
        <v>1399.9104</v>
      </c>
      <c r="M6" s="22">
        <v>88</v>
      </c>
      <c r="N6" s="499">
        <v>86800</v>
      </c>
      <c r="O6" s="499">
        <v>77500</v>
      </c>
      <c r="P6" s="499">
        <v>62000</v>
      </c>
    </row>
    <row r="7" spans="1:16" x14ac:dyDescent="0.25">
      <c r="A7" s="517" t="s">
        <v>89</v>
      </c>
      <c r="B7" s="734">
        <v>14</v>
      </c>
      <c r="C7" s="289">
        <v>96</v>
      </c>
      <c r="D7" s="289">
        <v>1300</v>
      </c>
      <c r="E7" s="518" t="s">
        <v>90</v>
      </c>
      <c r="F7" s="514">
        <v>10</v>
      </c>
      <c r="G7" s="438">
        <f t="shared" si="0"/>
        <v>1.7472000000000001E-2</v>
      </c>
      <c r="H7" s="738">
        <f t="shared" si="1"/>
        <v>1.1440000000000001</v>
      </c>
      <c r="I7" s="744">
        <f t="shared" si="3"/>
        <v>1183.6363636363637</v>
      </c>
      <c r="J7" s="744">
        <f t="shared" si="4"/>
        <v>1354.0800000000002</v>
      </c>
      <c r="K7" s="741">
        <f t="shared" si="2"/>
        <v>1325.6727272727271</v>
      </c>
      <c r="L7" s="741">
        <f t="shared" si="5"/>
        <v>1516.5696</v>
      </c>
      <c r="M7" s="22">
        <v>88</v>
      </c>
      <c r="N7" s="499">
        <v>86800</v>
      </c>
      <c r="O7" s="499">
        <v>77500</v>
      </c>
      <c r="P7" s="499">
        <v>62000</v>
      </c>
    </row>
    <row r="8" spans="1:16" s="731" customFormat="1" x14ac:dyDescent="0.25">
      <c r="A8" s="517" t="s">
        <v>89</v>
      </c>
      <c r="B8" s="734">
        <v>14</v>
      </c>
      <c r="C8" s="289">
        <v>96</v>
      </c>
      <c r="D8" s="289">
        <v>1400</v>
      </c>
      <c r="E8" s="518" t="s">
        <v>90</v>
      </c>
      <c r="F8" s="514">
        <v>10</v>
      </c>
      <c r="G8" s="438">
        <f t="shared" si="0"/>
        <v>1.8815999999999999E-2</v>
      </c>
      <c r="H8" s="738">
        <f t="shared" si="1"/>
        <v>1.232</v>
      </c>
      <c r="I8" s="744">
        <f t="shared" si="3"/>
        <v>1183.6363636363637</v>
      </c>
      <c r="J8" s="744">
        <f t="shared" si="4"/>
        <v>1458.24</v>
      </c>
      <c r="K8" s="741">
        <f t="shared" si="2"/>
        <v>1325.6727272727271</v>
      </c>
      <c r="L8" s="741">
        <f t="shared" si="5"/>
        <v>1633.2287999999999</v>
      </c>
      <c r="M8" s="22">
        <v>88</v>
      </c>
      <c r="N8" s="499">
        <v>86800</v>
      </c>
      <c r="O8" s="499">
        <v>77500</v>
      </c>
      <c r="P8" s="499">
        <v>62000</v>
      </c>
    </row>
    <row r="9" spans="1:16" x14ac:dyDescent="0.25">
      <c r="A9" s="517" t="s">
        <v>89</v>
      </c>
      <c r="B9" s="734">
        <v>14</v>
      </c>
      <c r="C9" s="289">
        <v>96</v>
      </c>
      <c r="D9" s="289">
        <v>1500</v>
      </c>
      <c r="E9" s="518" t="s">
        <v>90</v>
      </c>
      <c r="F9" s="514">
        <v>10</v>
      </c>
      <c r="G9" s="438">
        <f t="shared" si="0"/>
        <v>2.0160000000000001E-2</v>
      </c>
      <c r="H9" s="738">
        <f t="shared" si="1"/>
        <v>1.32</v>
      </c>
      <c r="I9" s="744">
        <f t="shared" si="3"/>
        <v>1183.6363636363637</v>
      </c>
      <c r="J9" s="744">
        <f t="shared" si="4"/>
        <v>1562.4</v>
      </c>
      <c r="K9" s="741">
        <f t="shared" si="2"/>
        <v>1325.6727272727273</v>
      </c>
      <c r="L9" s="741">
        <f t="shared" si="5"/>
        <v>1749.8880000000001</v>
      </c>
      <c r="M9" s="22">
        <v>88</v>
      </c>
      <c r="N9" s="499">
        <v>86800</v>
      </c>
      <c r="O9" s="499">
        <v>77500</v>
      </c>
      <c r="P9" s="499">
        <v>62000</v>
      </c>
    </row>
    <row r="10" spans="1:16" x14ac:dyDescent="0.25">
      <c r="A10" s="517" t="s">
        <v>89</v>
      </c>
      <c r="B10" s="734">
        <v>14</v>
      </c>
      <c r="C10" s="289">
        <v>96</v>
      </c>
      <c r="D10" s="289">
        <v>1600</v>
      </c>
      <c r="E10" s="518" t="s">
        <v>90</v>
      </c>
      <c r="F10" s="514">
        <v>10</v>
      </c>
      <c r="G10" s="438">
        <f t="shared" si="0"/>
        <v>2.1503999999999999E-2</v>
      </c>
      <c r="H10" s="738">
        <f t="shared" si="1"/>
        <v>1.4080000000000001</v>
      </c>
      <c r="I10" s="744">
        <f t="shared" si="3"/>
        <v>1183.6363636363635</v>
      </c>
      <c r="J10" s="744">
        <f t="shared" si="4"/>
        <v>1666.56</v>
      </c>
      <c r="K10" s="741">
        <f t="shared" si="2"/>
        <v>1325.6727272727271</v>
      </c>
      <c r="L10" s="741">
        <f t="shared" si="5"/>
        <v>1866.5472</v>
      </c>
      <c r="M10" s="22">
        <v>88</v>
      </c>
      <c r="N10" s="499">
        <v>86800</v>
      </c>
      <c r="O10" s="499">
        <v>77500</v>
      </c>
      <c r="P10" s="499">
        <v>62000</v>
      </c>
    </row>
    <row r="11" spans="1:16" s="731" customFormat="1" x14ac:dyDescent="0.25">
      <c r="A11" s="517" t="s">
        <v>89</v>
      </c>
      <c r="B11" s="734">
        <v>14</v>
      </c>
      <c r="C11" s="289">
        <v>96</v>
      </c>
      <c r="D11" s="289">
        <v>1700</v>
      </c>
      <c r="E11" s="518" t="s">
        <v>90</v>
      </c>
      <c r="F11" s="514">
        <v>10</v>
      </c>
      <c r="G11" s="438">
        <f t="shared" si="0"/>
        <v>2.2848E-2</v>
      </c>
      <c r="H11" s="738">
        <f t="shared" si="1"/>
        <v>1.496</v>
      </c>
      <c r="I11" s="744">
        <f t="shared" si="3"/>
        <v>1183.6363636363637</v>
      </c>
      <c r="J11" s="744">
        <f t="shared" si="4"/>
        <v>1770.72</v>
      </c>
      <c r="K11" s="741">
        <f t="shared" si="2"/>
        <v>1325.6727272727273</v>
      </c>
      <c r="L11" s="741">
        <f t="shared" si="5"/>
        <v>1983.2064</v>
      </c>
      <c r="M11" s="22">
        <v>88</v>
      </c>
      <c r="N11" s="499">
        <v>86800</v>
      </c>
      <c r="O11" s="499">
        <v>77500</v>
      </c>
      <c r="P11" s="499">
        <v>62000</v>
      </c>
    </row>
    <row r="12" spans="1:16" s="731" customFormat="1" x14ac:dyDescent="0.25">
      <c r="A12" s="517" t="s">
        <v>89</v>
      </c>
      <c r="B12" s="734">
        <v>14</v>
      </c>
      <c r="C12" s="289">
        <v>96</v>
      </c>
      <c r="D12" s="289">
        <v>1800</v>
      </c>
      <c r="E12" s="518" t="s">
        <v>90</v>
      </c>
      <c r="F12" s="514">
        <v>10</v>
      </c>
      <c r="G12" s="438">
        <f t="shared" si="0"/>
        <v>2.4191999999999998E-2</v>
      </c>
      <c r="H12" s="738">
        <f t="shared" si="1"/>
        <v>1.5840000000000001</v>
      </c>
      <c r="I12" s="744">
        <f t="shared" si="3"/>
        <v>1183.6363636363635</v>
      </c>
      <c r="J12" s="744">
        <f t="shared" si="4"/>
        <v>1874.8799999999999</v>
      </c>
      <c r="K12" s="741">
        <f t="shared" si="2"/>
        <v>1325.6727272727269</v>
      </c>
      <c r="L12" s="741">
        <f t="shared" si="5"/>
        <v>2099.8655999999996</v>
      </c>
      <c r="M12" s="22">
        <v>88</v>
      </c>
      <c r="N12" s="499">
        <v>86800</v>
      </c>
      <c r="O12" s="499">
        <v>77500</v>
      </c>
      <c r="P12" s="499">
        <v>62000</v>
      </c>
    </row>
    <row r="13" spans="1:16" s="731" customFormat="1" x14ac:dyDescent="0.25">
      <c r="A13" s="517" t="s">
        <v>89</v>
      </c>
      <c r="B13" s="734">
        <v>14</v>
      </c>
      <c r="C13" s="289">
        <v>96</v>
      </c>
      <c r="D13" s="289">
        <v>1900</v>
      </c>
      <c r="E13" s="518" t="s">
        <v>90</v>
      </c>
      <c r="F13" s="514">
        <v>10</v>
      </c>
      <c r="G13" s="438">
        <f t="shared" si="0"/>
        <v>2.5536E-2</v>
      </c>
      <c r="H13" s="738">
        <f t="shared" si="1"/>
        <v>1.6719999999999999</v>
      </c>
      <c r="I13" s="744">
        <f t="shared" si="3"/>
        <v>1183.6363636363637</v>
      </c>
      <c r="J13" s="744">
        <f t="shared" si="4"/>
        <v>1979.04</v>
      </c>
      <c r="K13" s="741">
        <f t="shared" si="2"/>
        <v>1325.6727272727273</v>
      </c>
      <c r="L13" s="741">
        <f t="shared" si="5"/>
        <v>2216.5248000000001</v>
      </c>
      <c r="M13" s="22">
        <v>88</v>
      </c>
      <c r="N13" s="499">
        <v>86800</v>
      </c>
      <c r="O13" s="499">
        <v>77500</v>
      </c>
      <c r="P13" s="499">
        <v>62000</v>
      </c>
    </row>
    <row r="14" spans="1:16" s="731" customFormat="1" x14ac:dyDescent="0.25">
      <c r="A14" s="517" t="s">
        <v>89</v>
      </c>
      <c r="B14" s="734">
        <v>14</v>
      </c>
      <c r="C14" s="289">
        <v>96</v>
      </c>
      <c r="D14" s="289">
        <v>2000</v>
      </c>
      <c r="E14" s="518" t="s">
        <v>90</v>
      </c>
      <c r="F14" s="514">
        <v>10</v>
      </c>
      <c r="G14" s="438">
        <f t="shared" si="0"/>
        <v>2.6879999999999998E-2</v>
      </c>
      <c r="H14" s="738">
        <f t="shared" si="1"/>
        <v>1.7599999999999998</v>
      </c>
      <c r="I14" s="744">
        <f t="shared" si="3"/>
        <v>1183.6363636363637</v>
      </c>
      <c r="J14" s="744">
        <f t="shared" si="4"/>
        <v>2083.1999999999998</v>
      </c>
      <c r="K14" s="741">
        <f t="shared" si="2"/>
        <v>1325.6727272727273</v>
      </c>
      <c r="L14" s="741">
        <f t="shared" si="5"/>
        <v>2333.1839999999997</v>
      </c>
      <c r="M14" s="22">
        <v>88</v>
      </c>
      <c r="N14" s="499">
        <v>86800</v>
      </c>
      <c r="O14" s="499">
        <v>77500</v>
      </c>
      <c r="P14" s="499">
        <v>62000</v>
      </c>
    </row>
    <row r="15" spans="1:16" s="731" customFormat="1" x14ac:dyDescent="0.25">
      <c r="A15" s="517" t="s">
        <v>89</v>
      </c>
      <c r="B15" s="734">
        <v>14</v>
      </c>
      <c r="C15" s="289">
        <v>96</v>
      </c>
      <c r="D15" s="289">
        <v>2100</v>
      </c>
      <c r="E15" s="518" t="s">
        <v>90</v>
      </c>
      <c r="F15" s="514">
        <v>10</v>
      </c>
      <c r="G15" s="438">
        <f t="shared" si="0"/>
        <v>2.8223999999999999E-2</v>
      </c>
      <c r="H15" s="738">
        <f t="shared" si="1"/>
        <v>1.8479999999999999</v>
      </c>
      <c r="I15" s="744">
        <f t="shared" si="3"/>
        <v>1183.6363636363637</v>
      </c>
      <c r="J15" s="744">
        <f t="shared" si="4"/>
        <v>2187.36</v>
      </c>
      <c r="K15" s="741">
        <f t="shared" si="2"/>
        <v>1325.6727272727273</v>
      </c>
      <c r="L15" s="741">
        <f t="shared" si="5"/>
        <v>2449.8431999999998</v>
      </c>
      <c r="M15" s="22">
        <v>88</v>
      </c>
      <c r="N15" s="499">
        <v>86800</v>
      </c>
      <c r="O15" s="499">
        <v>77500</v>
      </c>
      <c r="P15" s="499">
        <v>62000</v>
      </c>
    </row>
    <row r="16" spans="1:16" x14ac:dyDescent="0.25">
      <c r="A16" s="517" t="s">
        <v>89</v>
      </c>
      <c r="B16" s="734">
        <v>14</v>
      </c>
      <c r="C16" s="289">
        <v>96</v>
      </c>
      <c r="D16" s="289">
        <v>2200</v>
      </c>
      <c r="E16" s="518" t="s">
        <v>90</v>
      </c>
      <c r="F16" s="514">
        <v>10</v>
      </c>
      <c r="G16" s="438">
        <f t="shared" si="0"/>
        <v>2.9567999999999997E-2</v>
      </c>
      <c r="H16" s="738">
        <f t="shared" si="1"/>
        <v>1.9359999999999999</v>
      </c>
      <c r="I16" s="744">
        <f t="shared" si="3"/>
        <v>1183.6363636363637</v>
      </c>
      <c r="J16" s="744">
        <f t="shared" si="4"/>
        <v>2291.52</v>
      </c>
      <c r="K16" s="741">
        <f t="shared" si="2"/>
        <v>1325.6727272727273</v>
      </c>
      <c r="L16" s="741">
        <f t="shared" si="5"/>
        <v>2566.5023999999999</v>
      </c>
      <c r="M16" s="22">
        <v>88</v>
      </c>
      <c r="N16" s="499">
        <v>86800</v>
      </c>
      <c r="O16" s="499">
        <v>77500</v>
      </c>
      <c r="P16" s="499">
        <v>62000</v>
      </c>
    </row>
    <row r="17" spans="1:16" s="731" customFormat="1" x14ac:dyDescent="0.25">
      <c r="A17" s="517" t="s">
        <v>89</v>
      </c>
      <c r="B17" s="734">
        <v>14</v>
      </c>
      <c r="C17" s="289">
        <v>96</v>
      </c>
      <c r="D17" s="289">
        <v>2300</v>
      </c>
      <c r="E17" s="518" t="s">
        <v>90</v>
      </c>
      <c r="F17" s="514">
        <v>10</v>
      </c>
      <c r="G17" s="438">
        <f t="shared" si="0"/>
        <v>3.0912000000000002E-2</v>
      </c>
      <c r="H17" s="738">
        <f t="shared" si="1"/>
        <v>2.024</v>
      </c>
      <c r="I17" s="744">
        <f t="shared" si="3"/>
        <v>1183.6363636363637</v>
      </c>
      <c r="J17" s="744">
        <f t="shared" si="4"/>
        <v>2395.6800000000003</v>
      </c>
      <c r="K17" s="741">
        <f t="shared" si="2"/>
        <v>1325.6727272727273</v>
      </c>
      <c r="L17" s="741">
        <f t="shared" si="5"/>
        <v>2683.1616000000004</v>
      </c>
      <c r="M17" s="22">
        <v>88</v>
      </c>
      <c r="N17" s="499">
        <v>86800</v>
      </c>
      <c r="O17" s="499">
        <v>77500</v>
      </c>
      <c r="P17" s="499">
        <v>62000</v>
      </c>
    </row>
    <row r="18" spans="1:16" s="731" customFormat="1" x14ac:dyDescent="0.25">
      <c r="A18" s="517" t="s">
        <v>89</v>
      </c>
      <c r="B18" s="734">
        <v>14</v>
      </c>
      <c r="C18" s="289">
        <v>96</v>
      </c>
      <c r="D18" s="289">
        <v>2400</v>
      </c>
      <c r="E18" s="518" t="s">
        <v>90</v>
      </c>
      <c r="F18" s="514">
        <v>10</v>
      </c>
      <c r="G18" s="438">
        <f t="shared" si="0"/>
        <v>3.2256E-2</v>
      </c>
      <c r="H18" s="738">
        <f t="shared" si="1"/>
        <v>2.1360000000000001</v>
      </c>
      <c r="I18" s="744">
        <f t="shared" si="3"/>
        <v>1170.3370786516855</v>
      </c>
      <c r="J18" s="744">
        <f t="shared" si="4"/>
        <v>2499.84</v>
      </c>
      <c r="K18" s="741">
        <f t="shared" si="2"/>
        <v>1310.7775280898875</v>
      </c>
      <c r="L18" s="741">
        <f t="shared" si="5"/>
        <v>2799.8208</v>
      </c>
      <c r="M18" s="22">
        <v>89</v>
      </c>
      <c r="N18" s="499">
        <v>86800</v>
      </c>
      <c r="O18" s="499">
        <v>77500</v>
      </c>
      <c r="P18" s="499">
        <v>62000</v>
      </c>
    </row>
    <row r="19" spans="1:16" x14ac:dyDescent="0.25">
      <c r="A19" s="517" t="s">
        <v>89</v>
      </c>
      <c r="B19" s="734">
        <v>14</v>
      </c>
      <c r="C19" s="289">
        <v>96</v>
      </c>
      <c r="D19" s="289">
        <v>2500</v>
      </c>
      <c r="E19" s="518" t="s">
        <v>90</v>
      </c>
      <c r="F19" s="514">
        <v>10</v>
      </c>
      <c r="G19" s="438">
        <f t="shared" si="0"/>
        <v>3.3600000000000005E-2</v>
      </c>
      <c r="H19" s="738">
        <f t="shared" si="1"/>
        <v>2.2000000000000002</v>
      </c>
      <c r="I19" s="744">
        <f t="shared" si="3"/>
        <v>1183.6363636363637</v>
      </c>
      <c r="J19" s="744">
        <f t="shared" si="4"/>
        <v>2604.0000000000005</v>
      </c>
      <c r="K19" s="741">
        <f t="shared" si="2"/>
        <v>1325.6727272727273</v>
      </c>
      <c r="L19" s="741">
        <f t="shared" si="5"/>
        <v>2916.4800000000005</v>
      </c>
      <c r="M19" s="22">
        <v>88</v>
      </c>
      <c r="N19" s="499">
        <v>86800</v>
      </c>
      <c r="O19" s="499">
        <v>77500</v>
      </c>
      <c r="P19" s="499">
        <v>62000</v>
      </c>
    </row>
    <row r="20" spans="1:16" s="731" customFormat="1" x14ac:dyDescent="0.25">
      <c r="A20" s="517" t="s">
        <v>89</v>
      </c>
      <c r="B20" s="734">
        <v>14</v>
      </c>
      <c r="C20" s="289">
        <v>96</v>
      </c>
      <c r="D20" s="289">
        <v>2600</v>
      </c>
      <c r="E20" s="518" t="s">
        <v>90</v>
      </c>
      <c r="F20" s="514">
        <v>10</v>
      </c>
      <c r="G20" s="438">
        <f t="shared" si="0"/>
        <v>3.4944000000000003E-2</v>
      </c>
      <c r="H20" s="738">
        <f t="shared" si="1"/>
        <v>2.2880000000000003</v>
      </c>
      <c r="I20" s="744">
        <f t="shared" si="3"/>
        <v>1183.6363636363637</v>
      </c>
      <c r="J20" s="744">
        <f t="shared" si="4"/>
        <v>2708.1600000000003</v>
      </c>
      <c r="K20" s="741">
        <f t="shared" si="2"/>
        <v>1325.6727272727271</v>
      </c>
      <c r="L20" s="741">
        <f t="shared" si="5"/>
        <v>3033.1392000000001</v>
      </c>
      <c r="M20" s="22">
        <v>88</v>
      </c>
      <c r="N20" s="499">
        <v>86800</v>
      </c>
      <c r="O20" s="499">
        <v>77500</v>
      </c>
      <c r="P20" s="499">
        <v>62000</v>
      </c>
    </row>
    <row r="21" spans="1:16" s="731" customFormat="1" x14ac:dyDescent="0.25">
      <c r="A21" s="517" t="s">
        <v>89</v>
      </c>
      <c r="B21" s="734">
        <v>14</v>
      </c>
      <c r="C21" s="289">
        <v>96</v>
      </c>
      <c r="D21" s="289">
        <v>2700</v>
      </c>
      <c r="E21" s="518" t="s">
        <v>90</v>
      </c>
      <c r="F21" s="514">
        <v>10</v>
      </c>
      <c r="G21" s="438">
        <f t="shared" si="0"/>
        <v>3.6288000000000001E-2</v>
      </c>
      <c r="H21" s="738">
        <f t="shared" si="1"/>
        <v>2.3759999999999999</v>
      </c>
      <c r="I21" s="744">
        <f t="shared" si="3"/>
        <v>1183.6363636363637</v>
      </c>
      <c r="J21" s="744">
        <f t="shared" si="4"/>
        <v>2812.32</v>
      </c>
      <c r="K21" s="741">
        <f t="shared" si="2"/>
        <v>1325.6727272727273</v>
      </c>
      <c r="L21" s="741">
        <f t="shared" si="5"/>
        <v>3149.7984000000001</v>
      </c>
      <c r="M21" s="22">
        <v>88</v>
      </c>
      <c r="N21" s="499">
        <v>86800</v>
      </c>
      <c r="O21" s="499">
        <v>77500</v>
      </c>
      <c r="P21" s="499">
        <v>62000</v>
      </c>
    </row>
    <row r="22" spans="1:16" s="731" customFormat="1" x14ac:dyDescent="0.25">
      <c r="A22" s="517" t="s">
        <v>89</v>
      </c>
      <c r="B22" s="734">
        <v>14</v>
      </c>
      <c r="C22" s="289">
        <v>96</v>
      </c>
      <c r="D22" s="289">
        <v>2800</v>
      </c>
      <c r="E22" s="518" t="s">
        <v>90</v>
      </c>
      <c r="F22" s="514">
        <v>10</v>
      </c>
      <c r="G22" s="438">
        <f t="shared" si="0"/>
        <v>3.7631999999999999E-2</v>
      </c>
      <c r="H22" s="738">
        <f t="shared" si="1"/>
        <v>2.492</v>
      </c>
      <c r="I22" s="744">
        <f t="shared" si="3"/>
        <v>1170.3370786516855</v>
      </c>
      <c r="J22" s="744">
        <f t="shared" si="4"/>
        <v>2916.48</v>
      </c>
      <c r="K22" s="741">
        <f t="shared" si="2"/>
        <v>1310.7775280898875</v>
      </c>
      <c r="L22" s="741">
        <f t="shared" si="5"/>
        <v>3266.4575999999997</v>
      </c>
      <c r="M22" s="22">
        <v>89</v>
      </c>
      <c r="N22" s="499">
        <v>86800</v>
      </c>
      <c r="O22" s="499">
        <v>77500</v>
      </c>
      <c r="P22" s="499">
        <v>62000</v>
      </c>
    </row>
    <row r="23" spans="1:16" x14ac:dyDescent="0.25">
      <c r="A23" s="517" t="s">
        <v>89</v>
      </c>
      <c r="B23" s="734">
        <v>14</v>
      </c>
      <c r="C23" s="289">
        <v>96</v>
      </c>
      <c r="D23" s="289">
        <v>2900</v>
      </c>
      <c r="E23" s="518" t="s">
        <v>90</v>
      </c>
      <c r="F23" s="514">
        <v>10</v>
      </c>
      <c r="G23" s="438">
        <f t="shared" si="0"/>
        <v>3.8976000000000004E-2</v>
      </c>
      <c r="H23" s="738">
        <f t="shared" si="1"/>
        <v>2.5519999999999996</v>
      </c>
      <c r="I23" s="744">
        <f t="shared" si="3"/>
        <v>1183.636363636364</v>
      </c>
      <c r="J23" s="744">
        <f t="shared" si="4"/>
        <v>3020.6400000000003</v>
      </c>
      <c r="K23" s="741">
        <f t="shared" si="2"/>
        <v>1325.6727272727276</v>
      </c>
      <c r="L23" s="741">
        <f t="shared" si="5"/>
        <v>3383.1168000000002</v>
      </c>
      <c r="M23" s="22">
        <v>88</v>
      </c>
      <c r="N23" s="499">
        <v>86800</v>
      </c>
      <c r="O23" s="499">
        <v>77500</v>
      </c>
      <c r="P23" s="499">
        <v>62000</v>
      </c>
    </row>
    <row r="24" spans="1:16" ht="15.75" thickBot="1" x14ac:dyDescent="0.3">
      <c r="A24" s="519" t="s">
        <v>89</v>
      </c>
      <c r="B24" s="735">
        <v>14</v>
      </c>
      <c r="C24" s="309">
        <v>96</v>
      </c>
      <c r="D24" s="309">
        <v>3000</v>
      </c>
      <c r="E24" s="520" t="s">
        <v>90</v>
      </c>
      <c r="F24" s="514">
        <v>10</v>
      </c>
      <c r="G24" s="442">
        <f t="shared" si="0"/>
        <v>4.0320000000000002E-2</v>
      </c>
      <c r="H24" s="739">
        <f t="shared" si="1"/>
        <v>2.64</v>
      </c>
      <c r="I24" s="745">
        <f t="shared" si="3"/>
        <v>1183.6363636363637</v>
      </c>
      <c r="J24" s="745">
        <f t="shared" si="4"/>
        <v>3124.8</v>
      </c>
      <c r="K24" s="743">
        <f t="shared" si="2"/>
        <v>1325.6727272727273</v>
      </c>
      <c r="L24" s="743">
        <f t="shared" si="5"/>
        <v>3499.7760000000003</v>
      </c>
      <c r="M24" s="22">
        <v>88</v>
      </c>
      <c r="N24" s="499">
        <v>86800</v>
      </c>
      <c r="O24" s="499">
        <v>77500</v>
      </c>
      <c r="P24" s="499">
        <v>62000</v>
      </c>
    </row>
    <row r="25" spans="1:16" x14ac:dyDescent="0.25">
      <c r="A25" s="511" t="s">
        <v>89</v>
      </c>
      <c r="B25" s="734">
        <v>14</v>
      </c>
      <c r="C25" s="290">
        <v>96</v>
      </c>
      <c r="D25" s="290">
        <v>1000</v>
      </c>
      <c r="E25" s="513" t="s">
        <v>91</v>
      </c>
      <c r="F25" s="514">
        <v>10</v>
      </c>
      <c r="G25" s="515">
        <f t="shared" si="0"/>
        <v>1.3439999999999999E-2</v>
      </c>
      <c r="H25" s="737">
        <f t="shared" si="1"/>
        <v>0.87999999999999989</v>
      </c>
      <c r="I25" s="746">
        <f t="shared" si="3"/>
        <v>610.90909090909088</v>
      </c>
      <c r="J25" s="746">
        <f>O25*G25</f>
        <v>537.59999999999991</v>
      </c>
      <c r="K25" s="742">
        <f t="shared" si="2"/>
        <v>684.21818181818185</v>
      </c>
      <c r="L25" s="742">
        <f>N25*G25</f>
        <v>602.11199999999997</v>
      </c>
      <c r="M25" s="22">
        <v>88</v>
      </c>
      <c r="N25" s="499">
        <v>44800</v>
      </c>
      <c r="O25" s="499">
        <v>40000</v>
      </c>
      <c r="P25" s="499">
        <v>32000</v>
      </c>
    </row>
    <row r="26" spans="1:16" s="731" customFormat="1" x14ac:dyDescent="0.25">
      <c r="A26" s="511" t="s">
        <v>89</v>
      </c>
      <c r="B26" s="734">
        <v>14</v>
      </c>
      <c r="C26" s="290">
        <v>96</v>
      </c>
      <c r="D26" s="290">
        <v>1100</v>
      </c>
      <c r="E26" s="513" t="s">
        <v>91</v>
      </c>
      <c r="F26" s="514">
        <v>10</v>
      </c>
      <c r="G26" s="515">
        <f t="shared" si="0"/>
        <v>1.4783999999999999E-2</v>
      </c>
      <c r="H26" s="737">
        <f t="shared" si="1"/>
        <v>0.96799999999999997</v>
      </c>
      <c r="I26" s="744">
        <f t="shared" si="3"/>
        <v>610.90909090909088</v>
      </c>
      <c r="J26" s="746">
        <f t="shared" ref="J26:J45" si="6">O26*G26</f>
        <v>591.3599999999999</v>
      </c>
      <c r="K26" s="741">
        <f t="shared" si="2"/>
        <v>684.21818181818173</v>
      </c>
      <c r="L26" s="742">
        <f t="shared" ref="L26:L45" si="7">N26*G26</f>
        <v>662.32319999999993</v>
      </c>
      <c r="M26" s="22">
        <v>88</v>
      </c>
      <c r="N26" s="499">
        <v>44800</v>
      </c>
      <c r="O26" s="499">
        <v>40000</v>
      </c>
      <c r="P26" s="499">
        <v>32000</v>
      </c>
    </row>
    <row r="27" spans="1:16" x14ac:dyDescent="0.25">
      <c r="A27" s="517" t="s">
        <v>89</v>
      </c>
      <c r="B27" s="734">
        <v>14</v>
      </c>
      <c r="C27" s="289">
        <v>96</v>
      </c>
      <c r="D27" s="289">
        <v>1200</v>
      </c>
      <c r="E27" s="518" t="s">
        <v>91</v>
      </c>
      <c r="F27" s="514">
        <v>10</v>
      </c>
      <c r="G27" s="438">
        <f t="shared" si="0"/>
        <v>1.6128E-2</v>
      </c>
      <c r="H27" s="738">
        <f t="shared" si="1"/>
        <v>1.056</v>
      </c>
      <c r="I27" s="744">
        <f t="shared" si="3"/>
        <v>610.90909090909088</v>
      </c>
      <c r="J27" s="746">
        <f t="shared" si="6"/>
        <v>645.12</v>
      </c>
      <c r="K27" s="741">
        <f t="shared" si="2"/>
        <v>684.21818181818185</v>
      </c>
      <c r="L27" s="742">
        <f t="shared" si="7"/>
        <v>722.53440000000001</v>
      </c>
      <c r="M27" s="22">
        <v>88</v>
      </c>
      <c r="N27" s="499">
        <v>44800</v>
      </c>
      <c r="O27" s="499">
        <v>40000</v>
      </c>
      <c r="P27" s="499">
        <v>32000</v>
      </c>
    </row>
    <row r="28" spans="1:16" s="731" customFormat="1" x14ac:dyDescent="0.25">
      <c r="A28" s="517" t="s">
        <v>89</v>
      </c>
      <c r="B28" s="734">
        <v>14</v>
      </c>
      <c r="C28" s="289">
        <v>96</v>
      </c>
      <c r="D28" s="289">
        <v>1300</v>
      </c>
      <c r="E28" s="518" t="s">
        <v>91</v>
      </c>
      <c r="F28" s="514">
        <v>10</v>
      </c>
      <c r="G28" s="438">
        <f t="shared" si="0"/>
        <v>1.7472000000000001E-2</v>
      </c>
      <c r="H28" s="738">
        <f t="shared" si="1"/>
        <v>1.1440000000000001</v>
      </c>
      <c r="I28" s="744">
        <f t="shared" si="3"/>
        <v>610.90909090909099</v>
      </c>
      <c r="J28" s="746">
        <f t="shared" si="6"/>
        <v>698.88000000000011</v>
      </c>
      <c r="K28" s="741">
        <f t="shared" si="2"/>
        <v>684.21818181818185</v>
      </c>
      <c r="L28" s="742">
        <f t="shared" si="7"/>
        <v>782.74560000000008</v>
      </c>
      <c r="M28" s="22">
        <v>88</v>
      </c>
      <c r="N28" s="499">
        <v>44800</v>
      </c>
      <c r="O28" s="499">
        <v>40000</v>
      </c>
      <c r="P28" s="499">
        <v>32000</v>
      </c>
    </row>
    <row r="29" spans="1:16" s="731" customFormat="1" x14ac:dyDescent="0.25">
      <c r="A29" s="517" t="s">
        <v>89</v>
      </c>
      <c r="B29" s="734">
        <v>14</v>
      </c>
      <c r="C29" s="289">
        <v>96</v>
      </c>
      <c r="D29" s="289">
        <v>1400</v>
      </c>
      <c r="E29" s="518" t="s">
        <v>91</v>
      </c>
      <c r="F29" s="514">
        <v>10</v>
      </c>
      <c r="G29" s="438">
        <f t="shared" si="0"/>
        <v>1.8815999999999999E-2</v>
      </c>
      <c r="H29" s="738">
        <f t="shared" si="1"/>
        <v>1.232</v>
      </c>
      <c r="I29" s="744">
        <f t="shared" si="3"/>
        <v>610.90909090909088</v>
      </c>
      <c r="J29" s="746">
        <f t="shared" si="6"/>
        <v>752.64</v>
      </c>
      <c r="K29" s="741">
        <f t="shared" si="2"/>
        <v>684.21818181818173</v>
      </c>
      <c r="L29" s="742">
        <f t="shared" si="7"/>
        <v>842.95679999999993</v>
      </c>
      <c r="M29" s="22">
        <v>88</v>
      </c>
      <c r="N29" s="499">
        <v>44800</v>
      </c>
      <c r="O29" s="499">
        <v>40000</v>
      </c>
      <c r="P29" s="499">
        <v>32000</v>
      </c>
    </row>
    <row r="30" spans="1:16" x14ac:dyDescent="0.25">
      <c r="A30" s="517" t="s">
        <v>89</v>
      </c>
      <c r="B30" s="734">
        <v>14</v>
      </c>
      <c r="C30" s="289">
        <v>96</v>
      </c>
      <c r="D30" s="289">
        <v>1500</v>
      </c>
      <c r="E30" s="518" t="s">
        <v>91</v>
      </c>
      <c r="F30" s="514">
        <v>10</v>
      </c>
      <c r="G30" s="438">
        <f t="shared" si="0"/>
        <v>2.0160000000000001E-2</v>
      </c>
      <c r="H30" s="738">
        <f t="shared" si="1"/>
        <v>1.32</v>
      </c>
      <c r="I30" s="744">
        <f t="shared" si="3"/>
        <v>610.90909090909088</v>
      </c>
      <c r="J30" s="746">
        <f t="shared" si="6"/>
        <v>806.4</v>
      </c>
      <c r="K30" s="741">
        <f t="shared" si="2"/>
        <v>684.21818181818185</v>
      </c>
      <c r="L30" s="742">
        <f t="shared" si="7"/>
        <v>903.16800000000001</v>
      </c>
      <c r="M30" s="22">
        <v>88</v>
      </c>
      <c r="N30" s="499">
        <v>44800</v>
      </c>
      <c r="O30" s="499">
        <v>40000</v>
      </c>
      <c r="P30" s="499">
        <v>32000</v>
      </c>
    </row>
    <row r="31" spans="1:16" s="731" customFormat="1" x14ac:dyDescent="0.25">
      <c r="A31" s="517" t="s">
        <v>89</v>
      </c>
      <c r="B31" s="734">
        <v>14</v>
      </c>
      <c r="C31" s="289">
        <v>96</v>
      </c>
      <c r="D31" s="289">
        <v>1600</v>
      </c>
      <c r="E31" s="518" t="s">
        <v>91</v>
      </c>
      <c r="F31" s="514">
        <v>10</v>
      </c>
      <c r="G31" s="438">
        <f t="shared" si="0"/>
        <v>2.1503999999999999E-2</v>
      </c>
      <c r="H31" s="738">
        <f t="shared" si="1"/>
        <v>1.4080000000000001</v>
      </c>
      <c r="I31" s="744">
        <f t="shared" si="3"/>
        <v>610.90909090909088</v>
      </c>
      <c r="J31" s="746">
        <f t="shared" si="6"/>
        <v>860.16</v>
      </c>
      <c r="K31" s="741">
        <f t="shared" si="2"/>
        <v>684.21818181818173</v>
      </c>
      <c r="L31" s="742">
        <f t="shared" si="7"/>
        <v>963.37919999999997</v>
      </c>
      <c r="M31" s="22">
        <v>88</v>
      </c>
      <c r="N31" s="499">
        <v>44800</v>
      </c>
      <c r="O31" s="499">
        <v>40000</v>
      </c>
      <c r="P31" s="499">
        <v>32000</v>
      </c>
    </row>
    <row r="32" spans="1:16" s="731" customFormat="1" x14ac:dyDescent="0.25">
      <c r="A32" s="517" t="s">
        <v>89</v>
      </c>
      <c r="B32" s="734">
        <v>14</v>
      </c>
      <c r="C32" s="289">
        <v>96</v>
      </c>
      <c r="D32" s="289">
        <v>1700</v>
      </c>
      <c r="E32" s="518" t="s">
        <v>91</v>
      </c>
      <c r="F32" s="514">
        <v>10</v>
      </c>
      <c r="G32" s="438">
        <f t="shared" si="0"/>
        <v>2.2848E-2</v>
      </c>
      <c r="H32" s="738">
        <f t="shared" si="1"/>
        <v>1.496</v>
      </c>
      <c r="I32" s="744">
        <f t="shared" si="3"/>
        <v>610.90909090909088</v>
      </c>
      <c r="J32" s="746">
        <f t="shared" si="6"/>
        <v>913.92</v>
      </c>
      <c r="K32" s="741">
        <f t="shared" si="2"/>
        <v>684.21818181818185</v>
      </c>
      <c r="L32" s="742">
        <f t="shared" si="7"/>
        <v>1023.5904</v>
      </c>
      <c r="M32" s="22">
        <v>88</v>
      </c>
      <c r="N32" s="499">
        <v>44800</v>
      </c>
      <c r="O32" s="499">
        <v>40000</v>
      </c>
      <c r="P32" s="499">
        <v>32000</v>
      </c>
    </row>
    <row r="33" spans="1:16" s="731" customFormat="1" x14ac:dyDescent="0.25">
      <c r="A33" s="517" t="s">
        <v>89</v>
      </c>
      <c r="B33" s="734">
        <v>14</v>
      </c>
      <c r="C33" s="289">
        <v>96</v>
      </c>
      <c r="D33" s="289">
        <v>1800</v>
      </c>
      <c r="E33" s="518" t="s">
        <v>91</v>
      </c>
      <c r="F33" s="514">
        <v>10</v>
      </c>
      <c r="G33" s="438">
        <f t="shared" si="0"/>
        <v>2.4191999999999998E-2</v>
      </c>
      <c r="H33" s="738">
        <f t="shared" si="1"/>
        <v>1.5840000000000001</v>
      </c>
      <c r="I33" s="744">
        <f t="shared" si="3"/>
        <v>610.90909090909088</v>
      </c>
      <c r="J33" s="746">
        <f t="shared" si="6"/>
        <v>967.68</v>
      </c>
      <c r="K33" s="741">
        <f t="shared" si="2"/>
        <v>684.21818181818185</v>
      </c>
      <c r="L33" s="742">
        <f t="shared" si="7"/>
        <v>1083.8016</v>
      </c>
      <c r="M33" s="22">
        <v>88</v>
      </c>
      <c r="N33" s="499">
        <v>44800</v>
      </c>
      <c r="O33" s="499">
        <v>40000</v>
      </c>
      <c r="P33" s="499">
        <v>32000</v>
      </c>
    </row>
    <row r="34" spans="1:16" s="731" customFormat="1" x14ac:dyDescent="0.25">
      <c r="A34" s="517" t="s">
        <v>89</v>
      </c>
      <c r="B34" s="734">
        <v>14</v>
      </c>
      <c r="C34" s="289">
        <v>96</v>
      </c>
      <c r="D34" s="289">
        <v>1900</v>
      </c>
      <c r="E34" s="518" t="s">
        <v>91</v>
      </c>
      <c r="F34" s="514">
        <v>10</v>
      </c>
      <c r="G34" s="438">
        <f t="shared" si="0"/>
        <v>2.5536E-2</v>
      </c>
      <c r="H34" s="738">
        <f t="shared" si="1"/>
        <v>1.6719999999999999</v>
      </c>
      <c r="I34" s="744">
        <f t="shared" si="3"/>
        <v>610.90909090909088</v>
      </c>
      <c r="J34" s="746">
        <f t="shared" si="6"/>
        <v>1021.4399999999999</v>
      </c>
      <c r="K34" s="741">
        <f t="shared" si="2"/>
        <v>684.21818181818185</v>
      </c>
      <c r="L34" s="742">
        <f t="shared" si="7"/>
        <v>1144.0128</v>
      </c>
      <c r="M34" s="22">
        <v>88</v>
      </c>
      <c r="N34" s="499">
        <v>44800</v>
      </c>
      <c r="O34" s="499">
        <v>40000</v>
      </c>
      <c r="P34" s="499">
        <v>32000</v>
      </c>
    </row>
    <row r="35" spans="1:16" x14ac:dyDescent="0.25">
      <c r="A35" s="517" t="s">
        <v>89</v>
      </c>
      <c r="B35" s="734">
        <v>14</v>
      </c>
      <c r="C35" s="289">
        <v>96</v>
      </c>
      <c r="D35" s="289">
        <v>2000</v>
      </c>
      <c r="E35" s="518" t="s">
        <v>91</v>
      </c>
      <c r="F35" s="514">
        <v>10</v>
      </c>
      <c r="G35" s="438">
        <f t="shared" si="0"/>
        <v>2.6879999999999998E-2</v>
      </c>
      <c r="H35" s="738">
        <f t="shared" si="1"/>
        <v>1.7599999999999998</v>
      </c>
      <c r="I35" s="744">
        <f t="shared" si="3"/>
        <v>610.90909090909088</v>
      </c>
      <c r="J35" s="746">
        <f t="shared" si="6"/>
        <v>1075.1999999999998</v>
      </c>
      <c r="K35" s="741">
        <f t="shared" si="2"/>
        <v>684.21818181818185</v>
      </c>
      <c r="L35" s="742">
        <f t="shared" si="7"/>
        <v>1204.2239999999999</v>
      </c>
      <c r="M35" s="22">
        <v>88</v>
      </c>
      <c r="N35" s="499">
        <v>44800</v>
      </c>
      <c r="O35" s="499">
        <v>40000</v>
      </c>
      <c r="P35" s="499">
        <v>32000</v>
      </c>
    </row>
    <row r="36" spans="1:16" s="731" customFormat="1" x14ac:dyDescent="0.25">
      <c r="A36" s="517" t="s">
        <v>89</v>
      </c>
      <c r="B36" s="734">
        <v>14</v>
      </c>
      <c r="C36" s="289">
        <v>96</v>
      </c>
      <c r="D36" s="289">
        <v>2100</v>
      </c>
      <c r="E36" s="518" t="s">
        <v>91</v>
      </c>
      <c r="F36" s="514">
        <v>10</v>
      </c>
      <c r="G36" s="438">
        <f t="shared" si="0"/>
        <v>2.8223999999999999E-2</v>
      </c>
      <c r="H36" s="738">
        <f t="shared" ref="H36:H67" si="8">D36*M36/1000000*F36</f>
        <v>1.8479999999999999</v>
      </c>
      <c r="I36" s="744">
        <f t="shared" si="3"/>
        <v>610.90909090909099</v>
      </c>
      <c r="J36" s="746">
        <f t="shared" si="6"/>
        <v>1128.96</v>
      </c>
      <c r="K36" s="741">
        <f t="shared" si="2"/>
        <v>684.21818181818185</v>
      </c>
      <c r="L36" s="742">
        <f t="shared" si="7"/>
        <v>1264.4351999999999</v>
      </c>
      <c r="M36" s="22">
        <v>88</v>
      </c>
      <c r="N36" s="499">
        <v>44800</v>
      </c>
      <c r="O36" s="499">
        <v>40000</v>
      </c>
      <c r="P36" s="499">
        <v>32000</v>
      </c>
    </row>
    <row r="37" spans="1:16" s="731" customFormat="1" x14ac:dyDescent="0.25">
      <c r="A37" s="517" t="s">
        <v>89</v>
      </c>
      <c r="B37" s="734">
        <v>14</v>
      </c>
      <c r="C37" s="289">
        <v>96</v>
      </c>
      <c r="D37" s="289">
        <v>2200</v>
      </c>
      <c r="E37" s="518" t="s">
        <v>91</v>
      </c>
      <c r="F37" s="514">
        <v>10</v>
      </c>
      <c r="G37" s="438">
        <f t="shared" si="0"/>
        <v>2.9567999999999997E-2</v>
      </c>
      <c r="H37" s="738">
        <f t="shared" si="8"/>
        <v>1.9359999999999999</v>
      </c>
      <c r="I37" s="744">
        <f t="shared" si="3"/>
        <v>610.90909090909088</v>
      </c>
      <c r="J37" s="746">
        <f t="shared" si="6"/>
        <v>1182.7199999999998</v>
      </c>
      <c r="K37" s="741">
        <f t="shared" si="2"/>
        <v>684.21818181818173</v>
      </c>
      <c r="L37" s="742">
        <f t="shared" si="7"/>
        <v>1324.6463999999999</v>
      </c>
      <c r="M37" s="22">
        <v>88</v>
      </c>
      <c r="N37" s="499">
        <v>44800</v>
      </c>
      <c r="O37" s="499">
        <v>40000</v>
      </c>
      <c r="P37" s="499">
        <v>32000</v>
      </c>
    </row>
    <row r="38" spans="1:16" s="731" customFormat="1" x14ac:dyDescent="0.25">
      <c r="A38" s="517" t="s">
        <v>89</v>
      </c>
      <c r="B38" s="734">
        <v>14</v>
      </c>
      <c r="C38" s="289">
        <v>96</v>
      </c>
      <c r="D38" s="289">
        <v>2300</v>
      </c>
      <c r="E38" s="518" t="s">
        <v>91</v>
      </c>
      <c r="F38" s="514">
        <v>10</v>
      </c>
      <c r="G38" s="438">
        <f t="shared" si="0"/>
        <v>3.0912000000000002E-2</v>
      </c>
      <c r="H38" s="738">
        <f t="shared" si="8"/>
        <v>2.024</v>
      </c>
      <c r="I38" s="744">
        <f t="shared" si="3"/>
        <v>610.90909090909088</v>
      </c>
      <c r="J38" s="746">
        <f t="shared" si="6"/>
        <v>1236.48</v>
      </c>
      <c r="K38" s="741">
        <f t="shared" si="2"/>
        <v>684.21818181818185</v>
      </c>
      <c r="L38" s="742">
        <f t="shared" si="7"/>
        <v>1384.8576</v>
      </c>
      <c r="M38" s="22">
        <v>88</v>
      </c>
      <c r="N38" s="499">
        <v>44800</v>
      </c>
      <c r="O38" s="499">
        <v>40000</v>
      </c>
      <c r="P38" s="499">
        <v>32000</v>
      </c>
    </row>
    <row r="39" spans="1:16" x14ac:dyDescent="0.25">
      <c r="A39" s="517" t="s">
        <v>89</v>
      </c>
      <c r="B39" s="734">
        <v>14</v>
      </c>
      <c r="C39" s="289">
        <v>96</v>
      </c>
      <c r="D39" s="289">
        <v>2400</v>
      </c>
      <c r="E39" s="518" t="s">
        <v>91</v>
      </c>
      <c r="F39" s="514">
        <v>10</v>
      </c>
      <c r="G39" s="438">
        <f t="shared" si="0"/>
        <v>3.2256E-2</v>
      </c>
      <c r="H39" s="738">
        <f t="shared" si="8"/>
        <v>2.1120000000000001</v>
      </c>
      <c r="I39" s="744">
        <f t="shared" si="3"/>
        <v>610.90909090909088</v>
      </c>
      <c r="J39" s="746">
        <f t="shared" si="6"/>
        <v>1290.24</v>
      </c>
      <c r="K39" s="741">
        <f t="shared" si="2"/>
        <v>684.21818181818185</v>
      </c>
      <c r="L39" s="742">
        <f t="shared" si="7"/>
        <v>1445.0688</v>
      </c>
      <c r="M39" s="22">
        <v>88</v>
      </c>
      <c r="N39" s="499">
        <v>44800</v>
      </c>
      <c r="O39" s="499">
        <v>40000</v>
      </c>
      <c r="P39" s="499">
        <v>32000</v>
      </c>
    </row>
    <row r="40" spans="1:16" x14ac:dyDescent="0.25">
      <c r="A40" s="517" t="s">
        <v>89</v>
      </c>
      <c r="B40" s="734">
        <v>14</v>
      </c>
      <c r="C40" s="289">
        <v>96</v>
      </c>
      <c r="D40" s="289">
        <v>2500</v>
      </c>
      <c r="E40" s="518" t="s">
        <v>91</v>
      </c>
      <c r="F40" s="514">
        <v>10</v>
      </c>
      <c r="G40" s="438">
        <f t="shared" si="0"/>
        <v>3.3600000000000005E-2</v>
      </c>
      <c r="H40" s="738">
        <f t="shared" si="8"/>
        <v>2.2000000000000002</v>
      </c>
      <c r="I40" s="744">
        <f t="shared" si="3"/>
        <v>610.90909090909099</v>
      </c>
      <c r="J40" s="746">
        <f t="shared" si="6"/>
        <v>1344.0000000000002</v>
      </c>
      <c r="K40" s="741">
        <f t="shared" si="2"/>
        <v>684.21818181818185</v>
      </c>
      <c r="L40" s="742">
        <f t="shared" si="7"/>
        <v>1505.2800000000002</v>
      </c>
      <c r="M40" s="22">
        <v>88</v>
      </c>
      <c r="N40" s="499">
        <v>44800</v>
      </c>
      <c r="O40" s="499">
        <v>40000</v>
      </c>
      <c r="P40" s="499">
        <v>32000</v>
      </c>
    </row>
    <row r="41" spans="1:16" s="731" customFormat="1" x14ac:dyDescent="0.25">
      <c r="A41" s="517" t="s">
        <v>89</v>
      </c>
      <c r="B41" s="734">
        <v>14</v>
      </c>
      <c r="C41" s="289">
        <v>96</v>
      </c>
      <c r="D41" s="289">
        <v>2600</v>
      </c>
      <c r="E41" s="518" t="s">
        <v>91</v>
      </c>
      <c r="F41" s="514">
        <v>10</v>
      </c>
      <c r="G41" s="438">
        <f t="shared" si="0"/>
        <v>3.4944000000000003E-2</v>
      </c>
      <c r="H41" s="738">
        <f t="shared" si="8"/>
        <v>2.2880000000000003</v>
      </c>
      <c r="I41" s="744">
        <f t="shared" si="3"/>
        <v>610.90909090909099</v>
      </c>
      <c r="J41" s="746">
        <f t="shared" si="6"/>
        <v>1397.7600000000002</v>
      </c>
      <c r="K41" s="741">
        <f t="shared" si="2"/>
        <v>684.21818181818185</v>
      </c>
      <c r="L41" s="742">
        <f t="shared" si="7"/>
        <v>1565.4912000000002</v>
      </c>
      <c r="M41" s="22">
        <v>88</v>
      </c>
      <c r="N41" s="499">
        <v>44800</v>
      </c>
      <c r="O41" s="499">
        <v>40000</v>
      </c>
      <c r="P41" s="499">
        <v>32000</v>
      </c>
    </row>
    <row r="42" spans="1:16" x14ac:dyDescent="0.25">
      <c r="A42" s="517" t="s">
        <v>89</v>
      </c>
      <c r="B42" s="734">
        <v>14</v>
      </c>
      <c r="C42" s="289">
        <v>96</v>
      </c>
      <c r="D42" s="289">
        <v>2700</v>
      </c>
      <c r="E42" s="518" t="s">
        <v>91</v>
      </c>
      <c r="F42" s="514">
        <v>10</v>
      </c>
      <c r="G42" s="438">
        <f t="shared" si="0"/>
        <v>3.6288000000000001E-2</v>
      </c>
      <c r="H42" s="738">
        <f t="shared" si="8"/>
        <v>2.3759999999999999</v>
      </c>
      <c r="I42" s="744">
        <f t="shared" si="3"/>
        <v>610.90909090909088</v>
      </c>
      <c r="J42" s="746">
        <f t="shared" si="6"/>
        <v>1451.52</v>
      </c>
      <c r="K42" s="741">
        <f t="shared" si="2"/>
        <v>684.21818181818185</v>
      </c>
      <c r="L42" s="742">
        <f t="shared" si="7"/>
        <v>1625.7024000000001</v>
      </c>
      <c r="M42" s="22">
        <v>88</v>
      </c>
      <c r="N42" s="499">
        <v>44800</v>
      </c>
      <c r="O42" s="499">
        <v>40000</v>
      </c>
      <c r="P42" s="499">
        <v>32000</v>
      </c>
    </row>
    <row r="43" spans="1:16" s="731" customFormat="1" x14ac:dyDescent="0.25">
      <c r="A43" s="517" t="s">
        <v>89</v>
      </c>
      <c r="B43" s="734">
        <v>14</v>
      </c>
      <c r="C43" s="289">
        <v>96</v>
      </c>
      <c r="D43" s="289">
        <v>2800</v>
      </c>
      <c r="E43" s="518" t="s">
        <v>91</v>
      </c>
      <c r="F43" s="514">
        <v>10</v>
      </c>
      <c r="G43" s="438">
        <f t="shared" si="0"/>
        <v>3.7631999999999999E-2</v>
      </c>
      <c r="H43" s="738">
        <f t="shared" si="8"/>
        <v>2.464</v>
      </c>
      <c r="I43" s="744">
        <f t="shared" si="3"/>
        <v>610.90909090909088</v>
      </c>
      <c r="J43" s="746">
        <f t="shared" si="6"/>
        <v>1505.28</v>
      </c>
      <c r="K43" s="741">
        <f t="shared" si="2"/>
        <v>684.21818181818173</v>
      </c>
      <c r="L43" s="742">
        <f t="shared" si="7"/>
        <v>1685.9135999999999</v>
      </c>
      <c r="M43" s="22">
        <v>88</v>
      </c>
      <c r="N43" s="499">
        <v>44800</v>
      </c>
      <c r="O43" s="499">
        <v>40000</v>
      </c>
      <c r="P43" s="499">
        <v>32000</v>
      </c>
    </row>
    <row r="44" spans="1:16" s="731" customFormat="1" x14ac:dyDescent="0.25">
      <c r="A44" s="517" t="s">
        <v>89</v>
      </c>
      <c r="B44" s="734">
        <v>14</v>
      </c>
      <c r="C44" s="289">
        <v>96</v>
      </c>
      <c r="D44" s="289">
        <v>2900</v>
      </c>
      <c r="E44" s="518" t="s">
        <v>91</v>
      </c>
      <c r="F44" s="514">
        <v>10</v>
      </c>
      <c r="G44" s="438">
        <f t="shared" si="0"/>
        <v>3.8976000000000004E-2</v>
      </c>
      <c r="H44" s="738">
        <f t="shared" si="8"/>
        <v>2.5519999999999996</v>
      </c>
      <c r="I44" s="744">
        <f>J44/H44</f>
        <v>610.90909090909111</v>
      </c>
      <c r="J44" s="746">
        <f t="shared" si="6"/>
        <v>1559.0400000000002</v>
      </c>
      <c r="K44" s="741">
        <f t="shared" si="2"/>
        <v>684.21818181818207</v>
      </c>
      <c r="L44" s="742">
        <f t="shared" si="7"/>
        <v>1746.1248000000003</v>
      </c>
      <c r="M44" s="22">
        <v>88</v>
      </c>
      <c r="N44" s="499">
        <v>44800</v>
      </c>
      <c r="O44" s="499">
        <v>40000</v>
      </c>
      <c r="P44" s="499">
        <v>32000</v>
      </c>
    </row>
    <row r="45" spans="1:16" ht="15.75" thickBot="1" x14ac:dyDescent="0.3">
      <c r="A45" s="519" t="s">
        <v>89</v>
      </c>
      <c r="B45" s="735">
        <v>14</v>
      </c>
      <c r="C45" s="309">
        <v>96</v>
      </c>
      <c r="D45" s="309">
        <v>3000</v>
      </c>
      <c r="E45" s="520" t="s">
        <v>91</v>
      </c>
      <c r="F45" s="514">
        <v>10</v>
      </c>
      <c r="G45" s="442">
        <f t="shared" si="0"/>
        <v>4.0320000000000002E-2</v>
      </c>
      <c r="H45" s="739">
        <f t="shared" si="8"/>
        <v>2.64</v>
      </c>
      <c r="I45" s="745">
        <f t="shared" si="3"/>
        <v>610.90909090909088</v>
      </c>
      <c r="J45" s="745">
        <f t="shared" si="6"/>
        <v>1612.8</v>
      </c>
      <c r="K45" s="743">
        <f t="shared" si="2"/>
        <v>684.21818181818185</v>
      </c>
      <c r="L45" s="743">
        <f t="shared" si="7"/>
        <v>1806.336</v>
      </c>
      <c r="M45" s="22">
        <v>88</v>
      </c>
      <c r="N45" s="499">
        <v>44800</v>
      </c>
      <c r="O45" s="499">
        <v>40000</v>
      </c>
      <c r="P45" s="499">
        <v>32000</v>
      </c>
    </row>
    <row r="46" spans="1:16" x14ac:dyDescent="0.25">
      <c r="A46" s="511" t="s">
        <v>89</v>
      </c>
      <c r="B46" s="734">
        <v>16</v>
      </c>
      <c r="C46" s="290">
        <v>96</v>
      </c>
      <c r="D46" s="290">
        <v>1000</v>
      </c>
      <c r="E46" s="513" t="s">
        <v>90</v>
      </c>
      <c r="F46" s="514">
        <v>10</v>
      </c>
      <c r="G46" s="515">
        <f t="shared" ref="G46:G66" si="9">B46*C46*D46/1000000000*F46</f>
        <v>1.536E-2</v>
      </c>
      <c r="H46" s="737">
        <f t="shared" si="8"/>
        <v>0.87999999999999989</v>
      </c>
      <c r="I46" s="746"/>
      <c r="J46" s="746">
        <f>N46*1.25</f>
        <v>585.41250000000002</v>
      </c>
      <c r="K46" s="742"/>
      <c r="L46" s="742">
        <f>N46*1.4</f>
        <v>655.66199999999992</v>
      </c>
      <c r="M46" s="22">
        <v>88</v>
      </c>
      <c r="N46" s="499">
        <v>468.33</v>
      </c>
      <c r="O46" s="499"/>
      <c r="P46" s="499"/>
    </row>
    <row r="47" spans="1:16" x14ac:dyDescent="0.25">
      <c r="A47" s="511" t="s">
        <v>89</v>
      </c>
      <c r="B47" s="734">
        <v>16</v>
      </c>
      <c r="C47" s="290">
        <v>96</v>
      </c>
      <c r="D47" s="290">
        <v>1100</v>
      </c>
      <c r="E47" s="513" t="s">
        <v>90</v>
      </c>
      <c r="F47" s="514">
        <v>10</v>
      </c>
      <c r="G47" s="515">
        <f t="shared" si="9"/>
        <v>1.6896000000000001E-2</v>
      </c>
      <c r="H47" s="737">
        <f t="shared" si="8"/>
        <v>0.96799999999999997</v>
      </c>
      <c r="I47" s="746"/>
      <c r="J47" s="746">
        <f t="shared" ref="J47:J108" si="10">N47*1.25</f>
        <v>798.75</v>
      </c>
      <c r="K47" s="742"/>
      <c r="L47" s="742">
        <f t="shared" ref="L47:L108" si="11">N47*1.4</f>
        <v>894.59999999999991</v>
      </c>
      <c r="M47" s="22">
        <v>88</v>
      </c>
      <c r="N47" s="499">
        <v>639</v>
      </c>
      <c r="O47" s="499"/>
      <c r="P47" s="499"/>
    </row>
    <row r="48" spans="1:16" x14ac:dyDescent="0.25">
      <c r="A48" s="517" t="s">
        <v>89</v>
      </c>
      <c r="B48" s="734">
        <v>16</v>
      </c>
      <c r="C48" s="289">
        <v>96</v>
      </c>
      <c r="D48" s="289">
        <v>1200</v>
      </c>
      <c r="E48" s="513" t="s">
        <v>90</v>
      </c>
      <c r="F48" s="514">
        <v>10</v>
      </c>
      <c r="G48" s="438">
        <f t="shared" si="9"/>
        <v>1.8432E-2</v>
      </c>
      <c r="H48" s="738">
        <f t="shared" si="8"/>
        <v>1.056</v>
      </c>
      <c r="I48" s="746"/>
      <c r="J48" s="746">
        <f t="shared" si="10"/>
        <v>1013.1875</v>
      </c>
      <c r="K48" s="742"/>
      <c r="L48" s="742">
        <f t="shared" si="11"/>
        <v>1134.7699999999998</v>
      </c>
      <c r="M48" s="22">
        <v>88</v>
      </c>
      <c r="N48" s="499">
        <v>810.55</v>
      </c>
      <c r="O48" s="499"/>
      <c r="P48" s="499"/>
    </row>
    <row r="49" spans="1:16" x14ac:dyDescent="0.25">
      <c r="A49" s="517" t="s">
        <v>89</v>
      </c>
      <c r="B49" s="734">
        <v>16</v>
      </c>
      <c r="C49" s="289">
        <v>96</v>
      </c>
      <c r="D49" s="289">
        <v>1300</v>
      </c>
      <c r="E49" s="513" t="s">
        <v>90</v>
      </c>
      <c r="F49" s="514">
        <v>10</v>
      </c>
      <c r="G49" s="438">
        <f t="shared" si="9"/>
        <v>1.9968E-2</v>
      </c>
      <c r="H49" s="738">
        <f t="shared" si="8"/>
        <v>1.1440000000000001</v>
      </c>
      <c r="I49" s="746"/>
      <c r="J49" s="746">
        <f t="shared" si="10"/>
        <v>1075</v>
      </c>
      <c r="K49" s="742"/>
      <c r="L49" s="742">
        <f t="shared" si="11"/>
        <v>1204</v>
      </c>
      <c r="M49" s="22">
        <v>88</v>
      </c>
      <c r="N49" s="499">
        <v>860</v>
      </c>
      <c r="O49" s="499"/>
      <c r="P49" s="499"/>
    </row>
    <row r="50" spans="1:16" x14ac:dyDescent="0.25">
      <c r="A50" s="517" t="s">
        <v>89</v>
      </c>
      <c r="B50" s="734">
        <v>16</v>
      </c>
      <c r="C50" s="289">
        <v>96</v>
      </c>
      <c r="D50" s="289">
        <v>1400</v>
      </c>
      <c r="E50" s="513" t="s">
        <v>90</v>
      </c>
      <c r="F50" s="514">
        <v>10</v>
      </c>
      <c r="G50" s="438">
        <f t="shared" si="9"/>
        <v>2.1503999999999999E-2</v>
      </c>
      <c r="H50" s="738">
        <f t="shared" si="8"/>
        <v>1.232</v>
      </c>
      <c r="I50" s="746"/>
      <c r="J50" s="746">
        <f t="shared" si="10"/>
        <v>1202.5</v>
      </c>
      <c r="K50" s="742"/>
      <c r="L50" s="742">
        <f t="shared" si="11"/>
        <v>1346.8</v>
      </c>
      <c r="M50" s="22">
        <v>88</v>
      </c>
      <c r="N50" s="499">
        <v>962</v>
      </c>
      <c r="O50" s="499"/>
      <c r="P50" s="499"/>
    </row>
    <row r="51" spans="1:16" x14ac:dyDescent="0.25">
      <c r="A51" s="517" t="s">
        <v>89</v>
      </c>
      <c r="B51" s="734">
        <v>16</v>
      </c>
      <c r="C51" s="289">
        <v>96</v>
      </c>
      <c r="D51" s="289">
        <v>1500</v>
      </c>
      <c r="E51" s="513" t="s">
        <v>90</v>
      </c>
      <c r="F51" s="514">
        <v>10</v>
      </c>
      <c r="G51" s="438">
        <f t="shared" si="9"/>
        <v>2.3040000000000001E-2</v>
      </c>
      <c r="H51" s="738">
        <f t="shared" si="8"/>
        <v>1.32</v>
      </c>
      <c r="I51" s="746"/>
      <c r="J51" s="746">
        <f t="shared" si="10"/>
        <v>1266.4749999999999</v>
      </c>
      <c r="K51" s="742"/>
      <c r="L51" s="742">
        <f t="shared" si="11"/>
        <v>1418.4519999999998</v>
      </c>
      <c r="M51" s="22">
        <v>88</v>
      </c>
      <c r="N51" s="499">
        <v>1013.18</v>
      </c>
      <c r="O51" s="499"/>
      <c r="P51" s="499"/>
    </row>
    <row r="52" spans="1:16" x14ac:dyDescent="0.25">
      <c r="A52" s="517" t="s">
        <v>89</v>
      </c>
      <c r="B52" s="734">
        <v>16</v>
      </c>
      <c r="C52" s="289">
        <v>96</v>
      </c>
      <c r="D52" s="289">
        <v>1600</v>
      </c>
      <c r="E52" s="513" t="s">
        <v>90</v>
      </c>
      <c r="F52" s="514">
        <v>10</v>
      </c>
      <c r="G52" s="438">
        <f t="shared" si="9"/>
        <v>2.4576000000000001E-2</v>
      </c>
      <c r="H52" s="738">
        <f t="shared" si="8"/>
        <v>1.4080000000000001</v>
      </c>
      <c r="I52" s="746"/>
      <c r="J52" s="746">
        <f t="shared" si="10"/>
        <v>1448.75</v>
      </c>
      <c r="K52" s="742"/>
      <c r="L52" s="742">
        <f t="shared" si="11"/>
        <v>1622.6</v>
      </c>
      <c r="M52" s="22">
        <v>88</v>
      </c>
      <c r="N52" s="499">
        <v>1159</v>
      </c>
      <c r="O52" s="499"/>
      <c r="P52" s="499"/>
    </row>
    <row r="53" spans="1:16" x14ac:dyDescent="0.25">
      <c r="A53" s="517" t="s">
        <v>89</v>
      </c>
      <c r="B53" s="734">
        <v>16</v>
      </c>
      <c r="C53" s="289">
        <v>96</v>
      </c>
      <c r="D53" s="289">
        <v>1700</v>
      </c>
      <c r="E53" s="513" t="s">
        <v>90</v>
      </c>
      <c r="F53" s="514">
        <v>10</v>
      </c>
      <c r="G53" s="438">
        <f t="shared" si="9"/>
        <v>2.6112000000000003E-2</v>
      </c>
      <c r="H53" s="738">
        <f t="shared" si="8"/>
        <v>1.496</v>
      </c>
      <c r="I53" s="746"/>
      <c r="J53" s="746">
        <f t="shared" si="10"/>
        <v>1631.25</v>
      </c>
      <c r="K53" s="742"/>
      <c r="L53" s="742">
        <f t="shared" si="11"/>
        <v>1826.9999999999998</v>
      </c>
      <c r="M53" s="22">
        <v>88</v>
      </c>
      <c r="N53" s="499">
        <v>1305</v>
      </c>
      <c r="O53" s="499"/>
      <c r="P53" s="499"/>
    </row>
    <row r="54" spans="1:16" x14ac:dyDescent="0.25">
      <c r="A54" s="517" t="s">
        <v>89</v>
      </c>
      <c r="B54" s="734">
        <v>16</v>
      </c>
      <c r="C54" s="289">
        <v>96</v>
      </c>
      <c r="D54" s="289">
        <v>1800</v>
      </c>
      <c r="E54" s="513" t="s">
        <v>90</v>
      </c>
      <c r="F54" s="514">
        <v>10</v>
      </c>
      <c r="G54" s="438">
        <f t="shared" si="9"/>
        <v>2.7647999999999999E-2</v>
      </c>
      <c r="H54" s="738">
        <f t="shared" si="8"/>
        <v>1.5840000000000001</v>
      </c>
      <c r="I54" s="746"/>
      <c r="J54" s="746">
        <f t="shared" si="10"/>
        <v>1812.5</v>
      </c>
      <c r="K54" s="742"/>
      <c r="L54" s="742">
        <f t="shared" si="11"/>
        <v>2029.9999999999998</v>
      </c>
      <c r="M54" s="22">
        <v>88</v>
      </c>
      <c r="N54" s="499">
        <v>1450</v>
      </c>
      <c r="O54" s="499"/>
      <c r="P54" s="499"/>
    </row>
    <row r="55" spans="1:16" x14ac:dyDescent="0.25">
      <c r="A55" s="517" t="s">
        <v>89</v>
      </c>
      <c r="B55" s="734">
        <v>16</v>
      </c>
      <c r="C55" s="289">
        <v>96</v>
      </c>
      <c r="D55" s="289">
        <v>1900</v>
      </c>
      <c r="E55" s="513" t="s">
        <v>90</v>
      </c>
      <c r="F55" s="514">
        <v>10</v>
      </c>
      <c r="G55" s="438">
        <f t="shared" si="9"/>
        <v>2.9183999999999998E-2</v>
      </c>
      <c r="H55" s="738">
        <f t="shared" si="8"/>
        <v>1.6719999999999999</v>
      </c>
      <c r="I55" s="746"/>
      <c r="J55" s="746">
        <f t="shared" si="10"/>
        <v>1903.75</v>
      </c>
      <c r="K55" s="742"/>
      <c r="L55" s="742">
        <f t="shared" si="11"/>
        <v>2132.1999999999998</v>
      </c>
      <c r="M55" s="22">
        <v>88</v>
      </c>
      <c r="N55" s="499">
        <v>1523</v>
      </c>
      <c r="O55" s="499"/>
      <c r="P55" s="499"/>
    </row>
    <row r="56" spans="1:16" x14ac:dyDescent="0.25">
      <c r="A56" s="517" t="s">
        <v>89</v>
      </c>
      <c r="B56" s="734">
        <v>16</v>
      </c>
      <c r="C56" s="289">
        <v>96</v>
      </c>
      <c r="D56" s="289">
        <v>2000</v>
      </c>
      <c r="E56" s="513" t="s">
        <v>90</v>
      </c>
      <c r="F56" s="514">
        <v>10</v>
      </c>
      <c r="G56" s="438">
        <f t="shared" si="9"/>
        <v>3.0720000000000001E-2</v>
      </c>
      <c r="H56" s="738">
        <f t="shared" si="8"/>
        <v>1.7599999999999998</v>
      </c>
      <c r="I56" s="746"/>
      <c r="J56" s="746">
        <f t="shared" si="10"/>
        <v>1995.7875000000001</v>
      </c>
      <c r="K56" s="742"/>
      <c r="L56" s="742">
        <f t="shared" si="11"/>
        <v>2235.2820000000002</v>
      </c>
      <c r="M56" s="22">
        <v>88</v>
      </c>
      <c r="N56" s="499">
        <v>1596.63</v>
      </c>
      <c r="O56" s="499"/>
      <c r="P56" s="499"/>
    </row>
    <row r="57" spans="1:16" x14ac:dyDescent="0.25">
      <c r="A57" s="517" t="s">
        <v>89</v>
      </c>
      <c r="B57" s="734">
        <v>16</v>
      </c>
      <c r="C57" s="289">
        <v>96</v>
      </c>
      <c r="D57" s="289">
        <v>2100</v>
      </c>
      <c r="E57" s="513" t="s">
        <v>90</v>
      </c>
      <c r="F57" s="514">
        <v>10</v>
      </c>
      <c r="G57" s="438">
        <f t="shared" si="9"/>
        <v>3.2256E-2</v>
      </c>
      <c r="H57" s="738">
        <f t="shared" si="8"/>
        <v>1.8479999999999999</v>
      </c>
      <c r="I57" s="746"/>
      <c r="J57" s="746">
        <f t="shared" si="10"/>
        <v>2095.5749999999998</v>
      </c>
      <c r="K57" s="742"/>
      <c r="L57" s="742">
        <f t="shared" si="11"/>
        <v>2347.0439999999999</v>
      </c>
      <c r="M57" s="22">
        <v>88</v>
      </c>
      <c r="N57" s="499">
        <v>1676.46</v>
      </c>
      <c r="O57" s="499"/>
      <c r="P57" s="499"/>
    </row>
    <row r="58" spans="1:16" x14ac:dyDescent="0.25">
      <c r="A58" s="517" t="s">
        <v>89</v>
      </c>
      <c r="B58" s="734">
        <v>16</v>
      </c>
      <c r="C58" s="289">
        <v>96</v>
      </c>
      <c r="D58" s="289">
        <v>2200</v>
      </c>
      <c r="E58" s="513" t="s">
        <v>90</v>
      </c>
      <c r="F58" s="514">
        <v>10</v>
      </c>
      <c r="G58" s="438">
        <f t="shared" si="9"/>
        <v>3.3792000000000003E-2</v>
      </c>
      <c r="H58" s="738">
        <f t="shared" si="8"/>
        <v>1.9359999999999999</v>
      </c>
      <c r="I58" s="746"/>
      <c r="J58" s="746">
        <f t="shared" si="10"/>
        <v>2195.375</v>
      </c>
      <c r="K58" s="742"/>
      <c r="L58" s="742">
        <f t="shared" si="11"/>
        <v>2458.8199999999997</v>
      </c>
      <c r="M58" s="22">
        <v>88</v>
      </c>
      <c r="N58" s="499">
        <v>1756.3</v>
      </c>
      <c r="O58" s="499"/>
      <c r="P58" s="499"/>
    </row>
    <row r="59" spans="1:16" x14ac:dyDescent="0.25">
      <c r="A59" s="517" t="s">
        <v>89</v>
      </c>
      <c r="B59" s="734">
        <v>16</v>
      </c>
      <c r="C59" s="289">
        <v>96</v>
      </c>
      <c r="D59" s="289">
        <v>2300</v>
      </c>
      <c r="E59" s="513" t="s">
        <v>90</v>
      </c>
      <c r="F59" s="514">
        <v>10</v>
      </c>
      <c r="G59" s="438">
        <f t="shared" si="9"/>
        <v>3.5327999999999998E-2</v>
      </c>
      <c r="H59" s="738">
        <f t="shared" si="8"/>
        <v>2.024</v>
      </c>
      <c r="I59" s="746"/>
      <c r="J59" s="746">
        <f t="shared" si="10"/>
        <v>2530.1625000000004</v>
      </c>
      <c r="K59" s="742"/>
      <c r="L59" s="742">
        <f t="shared" si="11"/>
        <v>2833.7820000000002</v>
      </c>
      <c r="M59" s="22">
        <v>88</v>
      </c>
      <c r="N59" s="499">
        <v>2024.13</v>
      </c>
      <c r="O59" s="499"/>
      <c r="P59" s="499"/>
    </row>
    <row r="60" spans="1:16" x14ac:dyDescent="0.25">
      <c r="A60" s="517" t="s">
        <v>89</v>
      </c>
      <c r="B60" s="734">
        <v>16</v>
      </c>
      <c r="C60" s="289">
        <v>96</v>
      </c>
      <c r="D60" s="289">
        <v>2400</v>
      </c>
      <c r="E60" s="513" t="s">
        <v>90</v>
      </c>
      <c r="F60" s="514">
        <v>10</v>
      </c>
      <c r="G60" s="438">
        <f t="shared" si="9"/>
        <v>3.6864000000000001E-2</v>
      </c>
      <c r="H60" s="738">
        <f t="shared" si="8"/>
        <v>2.1120000000000001</v>
      </c>
      <c r="I60" s="746"/>
      <c r="J60" s="746">
        <f t="shared" si="10"/>
        <v>2394.9499999999998</v>
      </c>
      <c r="K60" s="742"/>
      <c r="L60" s="742">
        <f t="shared" si="11"/>
        <v>2682.3440000000001</v>
      </c>
      <c r="M60" s="22">
        <v>88</v>
      </c>
      <c r="N60" s="499">
        <v>1915.96</v>
      </c>
      <c r="O60" s="499"/>
      <c r="P60" s="499"/>
    </row>
    <row r="61" spans="1:16" x14ac:dyDescent="0.25">
      <c r="A61" s="517" t="s">
        <v>89</v>
      </c>
      <c r="B61" s="734">
        <v>16</v>
      </c>
      <c r="C61" s="289">
        <v>96</v>
      </c>
      <c r="D61" s="289">
        <v>2500</v>
      </c>
      <c r="E61" s="513" t="s">
        <v>90</v>
      </c>
      <c r="F61" s="514">
        <v>10</v>
      </c>
      <c r="G61" s="438">
        <f t="shared" si="9"/>
        <v>3.8400000000000004E-2</v>
      </c>
      <c r="H61" s="738">
        <f t="shared" si="8"/>
        <v>2.2000000000000002</v>
      </c>
      <c r="I61" s="746"/>
      <c r="J61" s="746">
        <f t="shared" si="10"/>
        <v>2494.7375000000002</v>
      </c>
      <c r="K61" s="742"/>
      <c r="L61" s="742">
        <f t="shared" si="11"/>
        <v>2794.1059999999998</v>
      </c>
      <c r="M61" s="22">
        <v>88</v>
      </c>
      <c r="N61" s="499">
        <v>1995.79</v>
      </c>
      <c r="O61" s="499"/>
      <c r="P61" s="499"/>
    </row>
    <row r="62" spans="1:16" x14ac:dyDescent="0.25">
      <c r="A62" s="517" t="s">
        <v>89</v>
      </c>
      <c r="B62" s="734">
        <v>16</v>
      </c>
      <c r="C62" s="289">
        <v>96</v>
      </c>
      <c r="D62" s="289">
        <v>2600</v>
      </c>
      <c r="E62" s="513" t="s">
        <v>90</v>
      </c>
      <c r="F62" s="514">
        <v>10</v>
      </c>
      <c r="G62" s="438">
        <f t="shared" si="9"/>
        <v>3.9935999999999999E-2</v>
      </c>
      <c r="H62" s="738">
        <f t="shared" si="8"/>
        <v>2.2880000000000003</v>
      </c>
      <c r="I62" s="746"/>
      <c r="J62" s="746">
        <f t="shared" si="10"/>
        <v>2595</v>
      </c>
      <c r="K62" s="742"/>
      <c r="L62" s="742">
        <f t="shared" si="11"/>
        <v>2906.3999999999996</v>
      </c>
      <c r="M62" s="22">
        <v>88</v>
      </c>
      <c r="N62" s="499">
        <v>2076</v>
      </c>
      <c r="O62" s="499"/>
      <c r="P62" s="499"/>
    </row>
    <row r="63" spans="1:16" x14ac:dyDescent="0.25">
      <c r="A63" s="517" t="s">
        <v>89</v>
      </c>
      <c r="B63" s="734">
        <v>16</v>
      </c>
      <c r="C63" s="289">
        <v>96</v>
      </c>
      <c r="D63" s="289">
        <v>2700</v>
      </c>
      <c r="E63" s="513" t="s">
        <v>90</v>
      </c>
      <c r="F63" s="514">
        <v>10</v>
      </c>
      <c r="G63" s="438">
        <f t="shared" si="9"/>
        <v>4.1472000000000002E-2</v>
      </c>
      <c r="H63" s="738">
        <f t="shared" si="8"/>
        <v>2.3759999999999999</v>
      </c>
      <c r="I63" s="746"/>
      <c r="J63" s="746">
        <f t="shared" si="10"/>
        <v>2694.3249999999998</v>
      </c>
      <c r="K63" s="742"/>
      <c r="L63" s="742">
        <f t="shared" si="11"/>
        <v>3017.6439999999998</v>
      </c>
      <c r="M63" s="22">
        <v>88</v>
      </c>
      <c r="N63" s="499">
        <v>2155.46</v>
      </c>
      <c r="O63" s="499"/>
      <c r="P63" s="499"/>
    </row>
    <row r="64" spans="1:16" x14ac:dyDescent="0.25">
      <c r="A64" s="517" t="s">
        <v>89</v>
      </c>
      <c r="B64" s="734">
        <v>16</v>
      </c>
      <c r="C64" s="289">
        <v>96</v>
      </c>
      <c r="D64" s="289">
        <v>2800</v>
      </c>
      <c r="E64" s="513" t="s">
        <v>90</v>
      </c>
      <c r="F64" s="514">
        <v>10</v>
      </c>
      <c r="G64" s="438">
        <f t="shared" si="9"/>
        <v>4.3007999999999998E-2</v>
      </c>
      <c r="H64" s="738">
        <f t="shared" si="8"/>
        <v>2.464</v>
      </c>
      <c r="I64" s="746"/>
      <c r="J64" s="746">
        <f t="shared" si="10"/>
        <v>2768.75</v>
      </c>
      <c r="K64" s="742"/>
      <c r="L64" s="742">
        <f t="shared" si="11"/>
        <v>3101</v>
      </c>
      <c r="M64" s="22">
        <v>88</v>
      </c>
      <c r="N64" s="499">
        <v>2215</v>
      </c>
      <c r="O64" s="499"/>
      <c r="P64" s="499"/>
    </row>
    <row r="65" spans="1:16" x14ac:dyDescent="0.25">
      <c r="A65" s="517" t="s">
        <v>89</v>
      </c>
      <c r="B65" s="734">
        <v>16</v>
      </c>
      <c r="C65" s="289">
        <v>96</v>
      </c>
      <c r="D65" s="289">
        <v>2900</v>
      </c>
      <c r="E65" s="513" t="s">
        <v>90</v>
      </c>
      <c r="F65" s="514">
        <v>10</v>
      </c>
      <c r="G65" s="438">
        <f t="shared" si="9"/>
        <v>4.4544E-2</v>
      </c>
      <c r="H65" s="738">
        <f t="shared" si="8"/>
        <v>2.5519999999999996</v>
      </c>
      <c r="I65" s="746"/>
      <c r="J65" s="746">
        <f t="shared" si="10"/>
        <v>2918.75</v>
      </c>
      <c r="K65" s="742"/>
      <c r="L65" s="742">
        <f t="shared" si="11"/>
        <v>3269</v>
      </c>
      <c r="M65" s="22">
        <v>88</v>
      </c>
      <c r="N65" s="499">
        <v>2335</v>
      </c>
      <c r="O65" s="499"/>
      <c r="P65" s="499"/>
    </row>
    <row r="66" spans="1:16" ht="15.75" thickBot="1" x14ac:dyDescent="0.3">
      <c r="A66" s="519" t="s">
        <v>89</v>
      </c>
      <c r="B66" s="735">
        <v>16</v>
      </c>
      <c r="C66" s="309">
        <v>96</v>
      </c>
      <c r="D66" s="309">
        <v>3000</v>
      </c>
      <c r="E66" s="520" t="s">
        <v>90</v>
      </c>
      <c r="F66" s="514">
        <v>10</v>
      </c>
      <c r="G66" s="442">
        <f t="shared" si="9"/>
        <v>4.6080000000000003E-2</v>
      </c>
      <c r="H66" s="739">
        <f t="shared" si="8"/>
        <v>2.64</v>
      </c>
      <c r="I66" s="745"/>
      <c r="J66" s="745">
        <f t="shared" si="10"/>
        <v>2993.6875</v>
      </c>
      <c r="K66" s="743"/>
      <c r="L66" s="743">
        <f t="shared" si="11"/>
        <v>3352.9299999999994</v>
      </c>
      <c r="M66" s="22">
        <v>88</v>
      </c>
      <c r="N66" s="499">
        <v>2394.9499999999998</v>
      </c>
      <c r="O66" s="499"/>
      <c r="P66" s="499"/>
    </row>
    <row r="67" spans="1:16" x14ac:dyDescent="0.25">
      <c r="A67" s="511" t="s">
        <v>89</v>
      </c>
      <c r="B67" s="734">
        <v>16</v>
      </c>
      <c r="C67" s="290">
        <v>96</v>
      </c>
      <c r="D67" s="290">
        <v>1000</v>
      </c>
      <c r="E67" s="513" t="s">
        <v>91</v>
      </c>
      <c r="F67" s="514">
        <v>10</v>
      </c>
      <c r="G67" s="515">
        <f t="shared" ref="G67:G87" si="12">B67*C67*D67/1000000000*F67</f>
        <v>1.536E-2</v>
      </c>
      <c r="H67" s="737">
        <f t="shared" si="8"/>
        <v>0.87999999999999989</v>
      </c>
      <c r="I67" s="746"/>
      <c r="J67" s="746">
        <f t="shared" si="10"/>
        <v>585.41250000000002</v>
      </c>
      <c r="K67" s="742"/>
      <c r="L67" s="742">
        <f t="shared" si="11"/>
        <v>655.66199999999992</v>
      </c>
      <c r="M67" s="524">
        <v>88</v>
      </c>
      <c r="N67" s="499">
        <v>468.33</v>
      </c>
      <c r="O67" s="499"/>
      <c r="P67" s="499"/>
    </row>
    <row r="68" spans="1:16" x14ac:dyDescent="0.25">
      <c r="A68" s="511" t="s">
        <v>89</v>
      </c>
      <c r="B68" s="734">
        <v>16</v>
      </c>
      <c r="C68" s="290">
        <v>96</v>
      </c>
      <c r="D68" s="290">
        <v>1100</v>
      </c>
      <c r="E68" s="513" t="s">
        <v>91</v>
      </c>
      <c r="F68" s="514">
        <v>10</v>
      </c>
      <c r="G68" s="515">
        <f t="shared" si="12"/>
        <v>1.6896000000000001E-2</v>
      </c>
      <c r="H68" s="737">
        <f t="shared" ref="H68:H87" si="13">D68*M68/1000000*F68</f>
        <v>0.96799999999999997</v>
      </c>
      <c r="I68" s="744"/>
      <c r="J68" s="744">
        <f t="shared" si="10"/>
        <v>643.75</v>
      </c>
      <c r="K68" s="741"/>
      <c r="L68" s="742">
        <f t="shared" si="11"/>
        <v>721</v>
      </c>
      <c r="M68" s="524">
        <v>88</v>
      </c>
      <c r="N68" s="499">
        <v>515</v>
      </c>
      <c r="O68" s="499"/>
      <c r="P68" s="499"/>
    </row>
    <row r="69" spans="1:16" x14ac:dyDescent="0.25">
      <c r="A69" s="517" t="s">
        <v>89</v>
      </c>
      <c r="B69" s="734">
        <v>16</v>
      </c>
      <c r="C69" s="289">
        <v>96</v>
      </c>
      <c r="D69" s="289">
        <v>1200</v>
      </c>
      <c r="E69" s="518" t="s">
        <v>91</v>
      </c>
      <c r="F69" s="514">
        <v>10</v>
      </c>
      <c r="G69" s="438">
        <f t="shared" si="12"/>
        <v>1.8432E-2</v>
      </c>
      <c r="H69" s="738">
        <f t="shared" si="13"/>
        <v>1.056</v>
      </c>
      <c r="I69" s="744"/>
      <c r="J69" s="744">
        <f t="shared" si="10"/>
        <v>702.48749999999995</v>
      </c>
      <c r="K69" s="741"/>
      <c r="L69" s="742">
        <f t="shared" si="11"/>
        <v>786.78599999999994</v>
      </c>
      <c r="M69" s="524">
        <v>88</v>
      </c>
      <c r="N69" s="499">
        <v>561.99</v>
      </c>
      <c r="O69" s="499"/>
      <c r="P69" s="499"/>
    </row>
    <row r="70" spans="1:16" x14ac:dyDescent="0.25">
      <c r="A70" s="517" t="s">
        <v>89</v>
      </c>
      <c r="B70" s="734">
        <v>16</v>
      </c>
      <c r="C70" s="289">
        <v>96</v>
      </c>
      <c r="D70" s="289">
        <v>1300</v>
      </c>
      <c r="E70" s="518" t="s">
        <v>91</v>
      </c>
      <c r="F70" s="514">
        <v>10</v>
      </c>
      <c r="G70" s="438">
        <f t="shared" si="12"/>
        <v>1.9968E-2</v>
      </c>
      <c r="H70" s="738">
        <f t="shared" si="13"/>
        <v>1.1440000000000001</v>
      </c>
      <c r="I70" s="744"/>
      <c r="J70" s="744">
        <f t="shared" si="10"/>
        <v>745</v>
      </c>
      <c r="K70" s="741"/>
      <c r="L70" s="742">
        <f t="shared" si="11"/>
        <v>834.4</v>
      </c>
      <c r="M70" s="524">
        <v>88</v>
      </c>
      <c r="N70" s="499">
        <v>596</v>
      </c>
      <c r="O70" s="499"/>
      <c r="P70" s="499"/>
    </row>
    <row r="71" spans="1:16" x14ac:dyDescent="0.25">
      <c r="A71" s="517" t="s">
        <v>89</v>
      </c>
      <c r="B71" s="734">
        <v>16</v>
      </c>
      <c r="C71" s="289">
        <v>96</v>
      </c>
      <c r="D71" s="289">
        <v>1400</v>
      </c>
      <c r="E71" s="518" t="s">
        <v>91</v>
      </c>
      <c r="F71" s="514">
        <v>10</v>
      </c>
      <c r="G71" s="438">
        <f t="shared" si="12"/>
        <v>2.1503999999999999E-2</v>
      </c>
      <c r="H71" s="738">
        <f t="shared" si="13"/>
        <v>1.232</v>
      </c>
      <c r="I71" s="744"/>
      <c r="J71" s="744">
        <f t="shared" si="10"/>
        <v>833.75</v>
      </c>
      <c r="K71" s="741"/>
      <c r="L71" s="742">
        <f t="shared" si="11"/>
        <v>933.8</v>
      </c>
      <c r="M71" s="524">
        <v>88</v>
      </c>
      <c r="N71" s="499">
        <v>667</v>
      </c>
      <c r="O71" s="499"/>
      <c r="P71" s="499"/>
    </row>
    <row r="72" spans="1:16" x14ac:dyDescent="0.25">
      <c r="A72" s="517" t="s">
        <v>89</v>
      </c>
      <c r="B72" s="734">
        <v>16</v>
      </c>
      <c r="C72" s="289">
        <v>96</v>
      </c>
      <c r="D72" s="289">
        <v>1500</v>
      </c>
      <c r="E72" s="518" t="s">
        <v>91</v>
      </c>
      <c r="F72" s="514">
        <v>10</v>
      </c>
      <c r="G72" s="438">
        <f t="shared" si="12"/>
        <v>2.3040000000000001E-2</v>
      </c>
      <c r="H72" s="738">
        <f t="shared" si="13"/>
        <v>1.32</v>
      </c>
      <c r="I72" s="744"/>
      <c r="J72" s="744">
        <f t="shared" si="10"/>
        <v>878.11249999999995</v>
      </c>
      <c r="K72" s="741"/>
      <c r="L72" s="742">
        <f t="shared" si="11"/>
        <v>983.48599999999999</v>
      </c>
      <c r="M72" s="524">
        <v>88</v>
      </c>
      <c r="N72" s="499">
        <v>702.49</v>
      </c>
      <c r="O72" s="499"/>
      <c r="P72" s="499"/>
    </row>
    <row r="73" spans="1:16" x14ac:dyDescent="0.25">
      <c r="A73" s="517" t="s">
        <v>89</v>
      </c>
      <c r="B73" s="734">
        <v>16</v>
      </c>
      <c r="C73" s="289">
        <v>96</v>
      </c>
      <c r="D73" s="289">
        <v>1600</v>
      </c>
      <c r="E73" s="518" t="s">
        <v>91</v>
      </c>
      <c r="F73" s="514">
        <v>10</v>
      </c>
      <c r="G73" s="438">
        <f t="shared" si="12"/>
        <v>2.4576000000000001E-2</v>
      </c>
      <c r="H73" s="738">
        <f t="shared" si="13"/>
        <v>1.4080000000000001</v>
      </c>
      <c r="I73" s="744"/>
      <c r="J73" s="744">
        <f t="shared" si="10"/>
        <v>941.25</v>
      </c>
      <c r="K73" s="741"/>
      <c r="L73" s="742">
        <f t="shared" si="11"/>
        <v>1054.2</v>
      </c>
      <c r="M73" s="524">
        <v>88</v>
      </c>
      <c r="N73" s="499">
        <v>753</v>
      </c>
      <c r="O73" s="499"/>
      <c r="P73" s="499"/>
    </row>
    <row r="74" spans="1:16" ht="15.75" thickBot="1" x14ac:dyDescent="0.3">
      <c r="A74" s="517" t="s">
        <v>89</v>
      </c>
      <c r="B74" s="734">
        <v>16</v>
      </c>
      <c r="C74" s="289">
        <v>96</v>
      </c>
      <c r="D74" s="289">
        <v>1700</v>
      </c>
      <c r="E74" s="518" t="s">
        <v>91</v>
      </c>
      <c r="F74" s="514">
        <v>10</v>
      </c>
      <c r="G74" s="438">
        <f t="shared" si="12"/>
        <v>2.6112000000000003E-2</v>
      </c>
      <c r="H74" s="738">
        <f t="shared" si="13"/>
        <v>1.496</v>
      </c>
      <c r="I74" s="745"/>
      <c r="J74" s="744">
        <f t="shared" si="10"/>
        <v>973.75</v>
      </c>
      <c r="K74" s="743"/>
      <c r="L74" s="742">
        <f t="shared" si="11"/>
        <v>1090.5999999999999</v>
      </c>
      <c r="M74" s="524">
        <v>88</v>
      </c>
      <c r="N74" s="499">
        <v>779</v>
      </c>
      <c r="O74" s="499"/>
      <c r="P74" s="499"/>
    </row>
    <row r="75" spans="1:16" x14ac:dyDescent="0.25">
      <c r="A75" s="517" t="s">
        <v>89</v>
      </c>
      <c r="B75" s="734">
        <v>16</v>
      </c>
      <c r="C75" s="289">
        <v>96</v>
      </c>
      <c r="D75" s="289">
        <v>1800</v>
      </c>
      <c r="E75" s="518" t="s">
        <v>91</v>
      </c>
      <c r="F75" s="514">
        <v>10</v>
      </c>
      <c r="G75" s="438">
        <f t="shared" si="12"/>
        <v>2.7647999999999999E-2</v>
      </c>
      <c r="H75" s="738">
        <f t="shared" si="13"/>
        <v>1.5840000000000001</v>
      </c>
      <c r="I75" s="746"/>
      <c r="J75" s="744">
        <f t="shared" si="10"/>
        <v>1037.5</v>
      </c>
      <c r="K75" s="742"/>
      <c r="L75" s="742">
        <f t="shared" si="11"/>
        <v>1162</v>
      </c>
      <c r="M75" s="524">
        <v>88</v>
      </c>
      <c r="N75" s="499">
        <v>830</v>
      </c>
      <c r="O75" s="499"/>
      <c r="P75" s="499"/>
    </row>
    <row r="76" spans="1:16" x14ac:dyDescent="0.25">
      <c r="A76" s="517" t="s">
        <v>89</v>
      </c>
      <c r="B76" s="734">
        <v>16</v>
      </c>
      <c r="C76" s="289">
        <v>96</v>
      </c>
      <c r="D76" s="289">
        <v>1900</v>
      </c>
      <c r="E76" s="518" t="s">
        <v>91</v>
      </c>
      <c r="F76" s="514">
        <v>10</v>
      </c>
      <c r="G76" s="438">
        <f t="shared" si="12"/>
        <v>2.9183999999999998E-2</v>
      </c>
      <c r="H76" s="738">
        <f t="shared" si="13"/>
        <v>1.6719999999999999</v>
      </c>
      <c r="I76" s="744"/>
      <c r="J76" s="744">
        <f t="shared" si="10"/>
        <v>1102.5</v>
      </c>
      <c r="K76" s="741"/>
      <c r="L76" s="742">
        <f t="shared" si="11"/>
        <v>1234.8</v>
      </c>
      <c r="M76" s="524">
        <v>88</v>
      </c>
      <c r="N76" s="499">
        <v>882</v>
      </c>
      <c r="O76" s="499"/>
      <c r="P76" s="499"/>
    </row>
    <row r="77" spans="1:16" x14ac:dyDescent="0.25">
      <c r="A77" s="517" t="s">
        <v>89</v>
      </c>
      <c r="B77" s="734">
        <v>16</v>
      </c>
      <c r="C77" s="289">
        <v>96</v>
      </c>
      <c r="D77" s="289">
        <v>2000</v>
      </c>
      <c r="E77" s="518" t="s">
        <v>91</v>
      </c>
      <c r="F77" s="514">
        <v>10</v>
      </c>
      <c r="G77" s="438">
        <f t="shared" si="12"/>
        <v>3.0720000000000001E-2</v>
      </c>
      <c r="H77" s="738">
        <f t="shared" si="13"/>
        <v>1.7599999999999998</v>
      </c>
      <c r="I77" s="744"/>
      <c r="J77" s="744">
        <f t="shared" si="10"/>
        <v>1135.7874999999999</v>
      </c>
      <c r="K77" s="741"/>
      <c r="L77" s="742">
        <f t="shared" si="11"/>
        <v>1272.0819999999999</v>
      </c>
      <c r="M77" s="524">
        <v>88</v>
      </c>
      <c r="N77" s="499">
        <v>908.63</v>
      </c>
      <c r="O77" s="499"/>
      <c r="P77" s="499"/>
    </row>
    <row r="78" spans="1:16" x14ac:dyDescent="0.25">
      <c r="A78" s="517" t="s">
        <v>89</v>
      </c>
      <c r="B78" s="734">
        <v>16</v>
      </c>
      <c r="C78" s="289">
        <v>96</v>
      </c>
      <c r="D78" s="289">
        <v>2100</v>
      </c>
      <c r="E78" s="518" t="s">
        <v>91</v>
      </c>
      <c r="F78" s="514">
        <v>10</v>
      </c>
      <c r="G78" s="438">
        <f t="shared" si="12"/>
        <v>3.2256E-2</v>
      </c>
      <c r="H78" s="738">
        <f t="shared" si="13"/>
        <v>1.8479999999999999</v>
      </c>
      <c r="I78" s="744"/>
      <c r="J78" s="744">
        <f t="shared" si="10"/>
        <v>1192.5749999999998</v>
      </c>
      <c r="K78" s="741"/>
      <c r="L78" s="742">
        <f t="shared" si="11"/>
        <v>1335.6839999999997</v>
      </c>
      <c r="M78" s="524">
        <v>88</v>
      </c>
      <c r="N78" s="499">
        <v>954.06</v>
      </c>
      <c r="O78" s="499"/>
      <c r="P78" s="499"/>
    </row>
    <row r="79" spans="1:16" x14ac:dyDescent="0.25">
      <c r="A79" s="517" t="s">
        <v>89</v>
      </c>
      <c r="B79" s="734">
        <v>16</v>
      </c>
      <c r="C79" s="289">
        <v>96</v>
      </c>
      <c r="D79" s="289">
        <v>2200</v>
      </c>
      <c r="E79" s="518" t="s">
        <v>91</v>
      </c>
      <c r="F79" s="514">
        <v>10</v>
      </c>
      <c r="G79" s="438">
        <f t="shared" si="12"/>
        <v>3.3792000000000003E-2</v>
      </c>
      <c r="H79" s="738">
        <f t="shared" si="13"/>
        <v>1.9359999999999999</v>
      </c>
      <c r="I79" s="744"/>
      <c r="J79" s="744">
        <f t="shared" si="10"/>
        <v>1249.375</v>
      </c>
      <c r="K79" s="741"/>
      <c r="L79" s="742">
        <f t="shared" si="11"/>
        <v>1399.3</v>
      </c>
      <c r="M79" s="524">
        <v>88</v>
      </c>
      <c r="N79" s="499">
        <v>999.5</v>
      </c>
      <c r="O79" s="499"/>
      <c r="P79" s="499"/>
    </row>
    <row r="80" spans="1:16" x14ac:dyDescent="0.25">
      <c r="A80" s="517" t="s">
        <v>89</v>
      </c>
      <c r="B80" s="734">
        <v>16</v>
      </c>
      <c r="C80" s="289">
        <v>96</v>
      </c>
      <c r="D80" s="289">
        <v>2300</v>
      </c>
      <c r="E80" s="518" t="s">
        <v>91</v>
      </c>
      <c r="F80" s="514">
        <v>10</v>
      </c>
      <c r="G80" s="438">
        <f t="shared" si="12"/>
        <v>3.5327999999999998E-2</v>
      </c>
      <c r="H80" s="738">
        <f t="shared" si="13"/>
        <v>2.024</v>
      </c>
      <c r="I80" s="744"/>
      <c r="J80" s="744">
        <f t="shared" si="10"/>
        <v>1255.6624999999999</v>
      </c>
      <c r="K80" s="741"/>
      <c r="L80" s="742">
        <f t="shared" si="11"/>
        <v>1406.3419999999999</v>
      </c>
      <c r="M80" s="524">
        <v>88</v>
      </c>
      <c r="N80" s="499">
        <v>1004.53</v>
      </c>
      <c r="O80" s="499"/>
      <c r="P80" s="499"/>
    </row>
    <row r="81" spans="1:16" x14ac:dyDescent="0.25">
      <c r="A81" s="517" t="s">
        <v>89</v>
      </c>
      <c r="B81" s="734">
        <v>16</v>
      </c>
      <c r="C81" s="289">
        <v>96</v>
      </c>
      <c r="D81" s="289">
        <v>2400</v>
      </c>
      <c r="E81" s="518" t="s">
        <v>91</v>
      </c>
      <c r="F81" s="514">
        <v>10</v>
      </c>
      <c r="G81" s="438">
        <f t="shared" si="12"/>
        <v>3.6864000000000001E-2</v>
      </c>
      <c r="H81" s="738">
        <f t="shared" si="13"/>
        <v>2.1120000000000001</v>
      </c>
      <c r="I81" s="744"/>
      <c r="J81" s="744">
        <f t="shared" si="10"/>
        <v>1362.9499999999998</v>
      </c>
      <c r="K81" s="741"/>
      <c r="L81" s="742">
        <f t="shared" si="11"/>
        <v>1526.5039999999997</v>
      </c>
      <c r="M81" s="524">
        <v>88</v>
      </c>
      <c r="N81" s="499">
        <v>1090.3599999999999</v>
      </c>
      <c r="O81" s="499"/>
      <c r="P81" s="499"/>
    </row>
    <row r="82" spans="1:16" x14ac:dyDescent="0.25">
      <c r="A82" s="517" t="s">
        <v>89</v>
      </c>
      <c r="B82" s="734">
        <v>16</v>
      </c>
      <c r="C82" s="289">
        <v>96</v>
      </c>
      <c r="D82" s="289">
        <v>2500</v>
      </c>
      <c r="E82" s="518" t="s">
        <v>91</v>
      </c>
      <c r="F82" s="514">
        <v>10</v>
      </c>
      <c r="G82" s="438">
        <f t="shared" si="12"/>
        <v>3.8400000000000004E-2</v>
      </c>
      <c r="H82" s="738">
        <f t="shared" si="13"/>
        <v>2.2000000000000002</v>
      </c>
      <c r="I82" s="744"/>
      <c r="J82" s="744">
        <f t="shared" si="10"/>
        <v>1419.7375</v>
      </c>
      <c r="K82" s="741"/>
      <c r="L82" s="742">
        <f t="shared" si="11"/>
        <v>1590.1059999999998</v>
      </c>
      <c r="M82" s="524">
        <v>88</v>
      </c>
      <c r="N82" s="499">
        <v>1135.79</v>
      </c>
      <c r="O82" s="499"/>
      <c r="P82" s="499"/>
    </row>
    <row r="83" spans="1:16" x14ac:dyDescent="0.25">
      <c r="A83" s="517" t="s">
        <v>89</v>
      </c>
      <c r="B83" s="734">
        <v>16</v>
      </c>
      <c r="C83" s="289">
        <v>96</v>
      </c>
      <c r="D83" s="289">
        <v>2600</v>
      </c>
      <c r="E83" s="518" t="s">
        <v>91</v>
      </c>
      <c r="F83" s="514">
        <v>10</v>
      </c>
      <c r="G83" s="438">
        <f t="shared" si="12"/>
        <v>3.9935999999999999E-2</v>
      </c>
      <c r="H83" s="738">
        <f t="shared" si="13"/>
        <v>2.2880000000000003</v>
      </c>
      <c r="I83" s="744"/>
      <c r="J83" s="744">
        <f t="shared" si="10"/>
        <v>1476.25</v>
      </c>
      <c r="K83" s="741"/>
      <c r="L83" s="742">
        <f t="shared" si="11"/>
        <v>1653.3999999999999</v>
      </c>
      <c r="M83" s="524">
        <v>88</v>
      </c>
      <c r="N83" s="499">
        <v>1181</v>
      </c>
      <c r="O83" s="499"/>
      <c r="P83" s="499"/>
    </row>
    <row r="84" spans="1:16" x14ac:dyDescent="0.25">
      <c r="A84" s="517" t="s">
        <v>89</v>
      </c>
      <c r="B84" s="734">
        <v>16</v>
      </c>
      <c r="C84" s="289">
        <v>96</v>
      </c>
      <c r="D84" s="289">
        <v>2700</v>
      </c>
      <c r="E84" s="518" t="s">
        <v>91</v>
      </c>
      <c r="F84" s="514">
        <v>10</v>
      </c>
      <c r="G84" s="438">
        <f t="shared" si="12"/>
        <v>4.1472000000000002E-2</v>
      </c>
      <c r="H84" s="738">
        <f t="shared" si="13"/>
        <v>2.3759999999999999</v>
      </c>
      <c r="I84" s="744"/>
      <c r="J84" s="744">
        <f t="shared" si="10"/>
        <v>1533.325</v>
      </c>
      <c r="K84" s="741"/>
      <c r="L84" s="742">
        <f t="shared" si="11"/>
        <v>1717.3240000000001</v>
      </c>
      <c r="M84" s="524">
        <v>88</v>
      </c>
      <c r="N84" s="499">
        <v>1226.6600000000001</v>
      </c>
      <c r="O84" s="499"/>
      <c r="P84" s="499"/>
    </row>
    <row r="85" spans="1:16" x14ac:dyDescent="0.25">
      <c r="A85" s="517" t="s">
        <v>89</v>
      </c>
      <c r="B85" s="734">
        <v>16</v>
      </c>
      <c r="C85" s="289">
        <v>96</v>
      </c>
      <c r="D85" s="289">
        <v>2800</v>
      </c>
      <c r="E85" s="518" t="s">
        <v>91</v>
      </c>
      <c r="F85" s="514">
        <v>10</v>
      </c>
      <c r="G85" s="438">
        <f t="shared" si="12"/>
        <v>4.3007999999999998E-2</v>
      </c>
      <c r="H85" s="738">
        <f t="shared" si="13"/>
        <v>2.464</v>
      </c>
      <c r="I85" s="744"/>
      <c r="J85" s="744">
        <f t="shared" si="10"/>
        <v>1575</v>
      </c>
      <c r="K85" s="741"/>
      <c r="L85" s="742">
        <f t="shared" si="11"/>
        <v>1764</v>
      </c>
      <c r="M85" s="524">
        <v>88</v>
      </c>
      <c r="N85" s="499">
        <v>1260</v>
      </c>
      <c r="O85" s="499"/>
      <c r="P85" s="499"/>
    </row>
    <row r="86" spans="1:16" x14ac:dyDescent="0.25">
      <c r="A86" s="517" t="s">
        <v>89</v>
      </c>
      <c r="B86" s="734">
        <v>16</v>
      </c>
      <c r="C86" s="289">
        <v>96</v>
      </c>
      <c r="D86" s="289">
        <v>2900</v>
      </c>
      <c r="E86" s="518" t="s">
        <v>91</v>
      </c>
      <c r="F86" s="514">
        <v>10</v>
      </c>
      <c r="G86" s="438">
        <f t="shared" si="12"/>
        <v>4.4544E-2</v>
      </c>
      <c r="H86" s="738">
        <f t="shared" si="13"/>
        <v>2.5519999999999996</v>
      </c>
      <c r="I86" s="744"/>
      <c r="J86" s="744">
        <f t="shared" si="10"/>
        <v>1661.25</v>
      </c>
      <c r="K86" s="741"/>
      <c r="L86" s="742">
        <f t="shared" si="11"/>
        <v>1860.6</v>
      </c>
      <c r="M86" s="524">
        <v>88</v>
      </c>
      <c r="N86" s="499">
        <v>1329</v>
      </c>
      <c r="O86" s="499"/>
      <c r="P86" s="499"/>
    </row>
    <row r="87" spans="1:16" ht="15.75" thickBot="1" x14ac:dyDescent="0.3">
      <c r="A87" s="519" t="s">
        <v>89</v>
      </c>
      <c r="B87" s="735">
        <v>16</v>
      </c>
      <c r="C87" s="309">
        <v>96</v>
      </c>
      <c r="D87" s="309">
        <v>3000</v>
      </c>
      <c r="E87" s="520" t="s">
        <v>91</v>
      </c>
      <c r="F87" s="514">
        <v>10</v>
      </c>
      <c r="G87" s="442">
        <f t="shared" si="12"/>
        <v>4.6080000000000003E-2</v>
      </c>
      <c r="H87" s="739">
        <f t="shared" si="13"/>
        <v>2.64</v>
      </c>
      <c r="I87" s="745"/>
      <c r="J87" s="745">
        <f t="shared" si="10"/>
        <v>1703.6875</v>
      </c>
      <c r="K87" s="743"/>
      <c r="L87" s="743">
        <f t="shared" si="11"/>
        <v>1908.1299999999999</v>
      </c>
      <c r="M87" s="524">
        <v>88</v>
      </c>
      <c r="N87" s="499">
        <v>1362.95</v>
      </c>
      <c r="O87" s="499"/>
      <c r="P87" s="499"/>
    </row>
    <row r="88" spans="1:16" x14ac:dyDescent="0.25">
      <c r="A88" s="511" t="s">
        <v>92</v>
      </c>
      <c r="B88" s="512">
        <v>28</v>
      </c>
      <c r="C88" s="290">
        <v>92</v>
      </c>
      <c r="D88" s="290">
        <v>1000</v>
      </c>
      <c r="E88" s="513" t="s">
        <v>90</v>
      </c>
      <c r="F88" s="514">
        <v>1</v>
      </c>
      <c r="G88" s="515">
        <f t="shared" ref="G88:G108" si="14">B88*C88*D88/1000000000*F88</f>
        <v>2.5760000000000002E-3</v>
      </c>
      <c r="H88" s="737">
        <f>D88*C88/1000000*F88</f>
        <v>9.1999999999999998E-2</v>
      </c>
      <c r="I88" s="748"/>
      <c r="J88" s="751">
        <f t="shared" si="10"/>
        <v>193.11250000000001</v>
      </c>
      <c r="K88" s="753"/>
      <c r="L88" s="881">
        <f t="shared" si="11"/>
        <v>216.286</v>
      </c>
      <c r="M88" s="524"/>
      <c r="N88" s="499">
        <v>154.49</v>
      </c>
      <c r="O88" s="499"/>
      <c r="P88" s="499"/>
    </row>
    <row r="89" spans="1:16" s="732" customFormat="1" x14ac:dyDescent="0.25">
      <c r="A89" s="517" t="s">
        <v>92</v>
      </c>
      <c r="B89" s="391">
        <v>28</v>
      </c>
      <c r="C89" s="289">
        <v>92</v>
      </c>
      <c r="D89" s="289">
        <v>1100</v>
      </c>
      <c r="E89" s="518" t="s">
        <v>90</v>
      </c>
      <c r="F89" s="514">
        <v>1</v>
      </c>
      <c r="G89" s="438">
        <f t="shared" si="14"/>
        <v>2.8335999999999999E-3</v>
      </c>
      <c r="H89" s="737">
        <f t="shared" ref="H89:H121" si="15">D89*C89/1000000*F89</f>
        <v>0.1012</v>
      </c>
      <c r="I89" s="747"/>
      <c r="J89" s="751">
        <f t="shared" si="10"/>
        <v>212.5</v>
      </c>
      <c r="K89" s="289"/>
      <c r="L89" s="881">
        <f t="shared" si="11"/>
        <v>237.99999999999997</v>
      </c>
      <c r="M89" s="524"/>
      <c r="N89" s="499">
        <v>170</v>
      </c>
      <c r="O89" s="499"/>
      <c r="P89" s="499"/>
    </row>
    <row r="90" spans="1:16" x14ac:dyDescent="0.25">
      <c r="A90" s="517" t="s">
        <v>92</v>
      </c>
      <c r="B90" s="391">
        <v>28</v>
      </c>
      <c r="C90" s="289">
        <v>92</v>
      </c>
      <c r="D90" s="289">
        <v>1200</v>
      </c>
      <c r="E90" s="518" t="s">
        <v>90</v>
      </c>
      <c r="F90" s="514">
        <v>1</v>
      </c>
      <c r="G90" s="438">
        <f t="shared" si="14"/>
        <v>3.0912000000000001E-3</v>
      </c>
      <c r="H90" s="737">
        <f t="shared" si="15"/>
        <v>0.1104</v>
      </c>
      <c r="I90" s="747"/>
      <c r="J90" s="751">
        <f t="shared" si="10"/>
        <v>231.72499999999999</v>
      </c>
      <c r="K90" s="289"/>
      <c r="L90" s="881">
        <f t="shared" si="11"/>
        <v>259.53199999999998</v>
      </c>
      <c r="M90" s="524"/>
      <c r="N90" s="499">
        <v>185.38</v>
      </c>
      <c r="O90" s="499"/>
      <c r="P90" s="499"/>
    </row>
    <row r="91" spans="1:16" s="732" customFormat="1" x14ac:dyDescent="0.25">
      <c r="A91" s="517" t="s">
        <v>92</v>
      </c>
      <c r="B91" s="391">
        <v>28</v>
      </c>
      <c r="C91" s="289">
        <v>92</v>
      </c>
      <c r="D91" s="289">
        <v>1300</v>
      </c>
      <c r="E91" s="518" t="s">
        <v>90</v>
      </c>
      <c r="F91" s="514">
        <v>1</v>
      </c>
      <c r="G91" s="438">
        <f t="shared" si="14"/>
        <v>3.3487999999999999E-3</v>
      </c>
      <c r="H91" s="737">
        <f t="shared" si="15"/>
        <v>0.1196</v>
      </c>
      <c r="I91" s="747"/>
      <c r="J91" s="751">
        <f t="shared" si="10"/>
        <v>246.25</v>
      </c>
      <c r="K91" s="289"/>
      <c r="L91" s="881">
        <f t="shared" si="11"/>
        <v>275.79999999999995</v>
      </c>
      <c r="M91" s="524"/>
      <c r="N91" s="499">
        <v>197</v>
      </c>
      <c r="O91" s="499"/>
      <c r="P91" s="499"/>
    </row>
    <row r="92" spans="1:16" s="732" customFormat="1" x14ac:dyDescent="0.25">
      <c r="A92" s="517" t="s">
        <v>92</v>
      </c>
      <c r="B92" s="391">
        <v>28</v>
      </c>
      <c r="C92" s="289">
        <v>92</v>
      </c>
      <c r="D92" s="289">
        <v>1400</v>
      </c>
      <c r="E92" s="518" t="s">
        <v>90</v>
      </c>
      <c r="F92" s="514">
        <v>1</v>
      </c>
      <c r="G92" s="438">
        <f t="shared" si="14"/>
        <v>3.6064000000000001E-3</v>
      </c>
      <c r="H92" s="737">
        <f t="shared" si="15"/>
        <v>0.1288</v>
      </c>
      <c r="I92" s="747"/>
      <c r="J92" s="751">
        <f t="shared" si="10"/>
        <v>275</v>
      </c>
      <c r="K92" s="289"/>
      <c r="L92" s="881">
        <f t="shared" si="11"/>
        <v>308</v>
      </c>
      <c r="M92" s="524"/>
      <c r="N92" s="499">
        <v>220</v>
      </c>
      <c r="O92" s="499"/>
      <c r="P92" s="499"/>
    </row>
    <row r="93" spans="1:16" x14ac:dyDescent="0.25">
      <c r="A93" s="517" t="s">
        <v>92</v>
      </c>
      <c r="B93" s="391">
        <v>28</v>
      </c>
      <c r="C93" s="289">
        <v>92</v>
      </c>
      <c r="D93" s="289">
        <v>1500</v>
      </c>
      <c r="E93" s="518" t="s">
        <v>90</v>
      </c>
      <c r="F93" s="514">
        <v>1</v>
      </c>
      <c r="G93" s="438">
        <f t="shared" si="14"/>
        <v>3.8639999999999998E-3</v>
      </c>
      <c r="H93" s="737">
        <f t="shared" si="15"/>
        <v>0.13800000000000001</v>
      </c>
      <c r="I93" s="747"/>
      <c r="J93" s="751">
        <f t="shared" si="10"/>
        <v>289.66249999999997</v>
      </c>
      <c r="K93" s="289"/>
      <c r="L93" s="881">
        <f t="shared" si="11"/>
        <v>324.42199999999997</v>
      </c>
      <c r="M93" s="524"/>
      <c r="N93" s="499">
        <v>231.73</v>
      </c>
      <c r="O93" s="499"/>
      <c r="P93" s="499"/>
    </row>
    <row r="94" spans="1:16" s="732" customFormat="1" x14ac:dyDescent="0.25">
      <c r="A94" s="517" t="s">
        <v>92</v>
      </c>
      <c r="B94" s="391">
        <v>28</v>
      </c>
      <c r="C94" s="289">
        <v>92</v>
      </c>
      <c r="D94" s="289">
        <v>1600</v>
      </c>
      <c r="E94" s="518" t="s">
        <v>90</v>
      </c>
      <c r="F94" s="514">
        <v>1</v>
      </c>
      <c r="G94" s="438">
        <f t="shared" si="14"/>
        <v>4.1215999999999996E-3</v>
      </c>
      <c r="H94" s="737">
        <f t="shared" si="15"/>
        <v>0.1472</v>
      </c>
      <c r="I94" s="747"/>
      <c r="J94" s="751">
        <f t="shared" si="10"/>
        <v>297.5</v>
      </c>
      <c r="K94" s="289"/>
      <c r="L94" s="881">
        <f t="shared" si="11"/>
        <v>333.2</v>
      </c>
      <c r="M94" s="524"/>
      <c r="N94" s="499">
        <v>238</v>
      </c>
      <c r="O94" s="499"/>
      <c r="P94" s="499"/>
    </row>
    <row r="95" spans="1:16" s="732" customFormat="1" x14ac:dyDescent="0.25">
      <c r="A95" s="517" t="s">
        <v>92</v>
      </c>
      <c r="B95" s="391">
        <v>28</v>
      </c>
      <c r="C95" s="289">
        <v>92</v>
      </c>
      <c r="D95" s="289">
        <v>1700</v>
      </c>
      <c r="E95" s="518" t="s">
        <v>90</v>
      </c>
      <c r="F95" s="514">
        <v>1</v>
      </c>
      <c r="G95" s="438">
        <f t="shared" si="14"/>
        <v>4.3791999999999998E-3</v>
      </c>
      <c r="H95" s="737">
        <f t="shared" si="15"/>
        <v>0.15640000000000001</v>
      </c>
      <c r="I95" s="747"/>
      <c r="J95" s="751">
        <f t="shared" si="10"/>
        <v>312.5</v>
      </c>
      <c r="K95" s="289"/>
      <c r="L95" s="881">
        <f t="shared" si="11"/>
        <v>350</v>
      </c>
      <c r="M95" s="524"/>
      <c r="N95" s="499">
        <v>250</v>
      </c>
      <c r="O95" s="499"/>
      <c r="P95" s="499"/>
    </row>
    <row r="96" spans="1:16" s="732" customFormat="1" x14ac:dyDescent="0.25">
      <c r="A96" s="517" t="s">
        <v>92</v>
      </c>
      <c r="B96" s="391">
        <v>28</v>
      </c>
      <c r="C96" s="289">
        <v>92</v>
      </c>
      <c r="D96" s="289">
        <v>1800</v>
      </c>
      <c r="E96" s="518" t="s">
        <v>90</v>
      </c>
      <c r="F96" s="514">
        <v>1</v>
      </c>
      <c r="G96" s="438">
        <f t="shared" si="14"/>
        <v>4.6367999999999999E-3</v>
      </c>
      <c r="H96" s="737">
        <f t="shared" si="15"/>
        <v>0.1656</v>
      </c>
      <c r="I96" s="747"/>
      <c r="J96" s="751">
        <f t="shared" si="10"/>
        <v>340</v>
      </c>
      <c r="K96" s="289"/>
      <c r="L96" s="881">
        <f t="shared" si="11"/>
        <v>380.79999999999995</v>
      </c>
      <c r="M96" s="524"/>
      <c r="N96" s="499">
        <v>272</v>
      </c>
      <c r="O96" s="499"/>
      <c r="P96" s="499"/>
    </row>
    <row r="97" spans="1:16" s="732" customFormat="1" x14ac:dyDescent="0.25">
      <c r="A97" s="517" t="s">
        <v>92</v>
      </c>
      <c r="B97" s="391">
        <v>28</v>
      </c>
      <c r="C97" s="289">
        <v>92</v>
      </c>
      <c r="D97" s="289">
        <v>1900</v>
      </c>
      <c r="E97" s="518" t="s">
        <v>90</v>
      </c>
      <c r="F97" s="514">
        <v>1</v>
      </c>
      <c r="G97" s="438">
        <f t="shared" si="14"/>
        <v>4.8944000000000001E-3</v>
      </c>
      <c r="H97" s="737">
        <f t="shared" si="15"/>
        <v>0.17480000000000001</v>
      </c>
      <c r="I97" s="747"/>
      <c r="J97" s="751">
        <f t="shared" si="10"/>
        <v>352.5</v>
      </c>
      <c r="K97" s="289"/>
      <c r="L97" s="881">
        <f t="shared" si="11"/>
        <v>394.79999999999995</v>
      </c>
      <c r="M97" s="524"/>
      <c r="N97" s="499">
        <v>282</v>
      </c>
      <c r="O97" s="499"/>
      <c r="P97" s="499"/>
    </row>
    <row r="98" spans="1:16" x14ac:dyDescent="0.25">
      <c r="A98" s="517" t="s">
        <v>92</v>
      </c>
      <c r="B98" s="391">
        <v>28</v>
      </c>
      <c r="C98" s="289">
        <v>92</v>
      </c>
      <c r="D98" s="289">
        <v>2000</v>
      </c>
      <c r="E98" s="518" t="s">
        <v>90</v>
      </c>
      <c r="F98" s="514">
        <v>1</v>
      </c>
      <c r="G98" s="438">
        <f t="shared" si="14"/>
        <v>5.1520000000000003E-3</v>
      </c>
      <c r="H98" s="737">
        <f t="shared" si="15"/>
        <v>0.184</v>
      </c>
      <c r="I98" s="747"/>
      <c r="J98" s="751">
        <f t="shared" si="10"/>
        <v>361.86250000000001</v>
      </c>
      <c r="K98" s="289"/>
      <c r="L98" s="881">
        <f t="shared" si="11"/>
        <v>405.286</v>
      </c>
      <c r="M98" s="524"/>
      <c r="N98" s="499">
        <v>289.49</v>
      </c>
      <c r="O98" s="499"/>
      <c r="P98" s="499"/>
    </row>
    <row r="99" spans="1:16" s="732" customFormat="1" x14ac:dyDescent="0.25">
      <c r="A99" s="517" t="s">
        <v>92</v>
      </c>
      <c r="B99" s="391">
        <v>28</v>
      </c>
      <c r="C99" s="289">
        <v>92</v>
      </c>
      <c r="D99" s="289">
        <v>2100</v>
      </c>
      <c r="E99" s="518" t="s">
        <v>90</v>
      </c>
      <c r="F99" s="514">
        <v>1</v>
      </c>
      <c r="G99" s="270">
        <f t="shared" si="14"/>
        <v>5.4095999999999997E-3</v>
      </c>
      <c r="H99" s="737">
        <f t="shared" si="15"/>
        <v>0.19320000000000001</v>
      </c>
      <c r="I99" s="747"/>
      <c r="J99" s="751">
        <f t="shared" si="10"/>
        <v>379.96250000000003</v>
      </c>
      <c r="K99" s="289"/>
      <c r="L99" s="881">
        <f t="shared" si="11"/>
        <v>425.55799999999999</v>
      </c>
      <c r="M99" s="524"/>
      <c r="N99" s="499">
        <v>303.97000000000003</v>
      </c>
      <c r="O99" s="499"/>
      <c r="P99" s="499"/>
    </row>
    <row r="100" spans="1:16" s="732" customFormat="1" x14ac:dyDescent="0.25">
      <c r="A100" s="517" t="s">
        <v>92</v>
      </c>
      <c r="B100" s="391">
        <v>28</v>
      </c>
      <c r="C100" s="289">
        <v>92</v>
      </c>
      <c r="D100" s="289">
        <v>2200</v>
      </c>
      <c r="E100" s="518" t="s">
        <v>90</v>
      </c>
      <c r="F100" s="514">
        <v>1</v>
      </c>
      <c r="G100" s="270">
        <f t="shared" si="14"/>
        <v>5.6671999999999998E-3</v>
      </c>
      <c r="H100" s="737">
        <f t="shared" si="15"/>
        <v>0.2024</v>
      </c>
      <c r="I100" s="747"/>
      <c r="J100" s="751">
        <f t="shared" si="10"/>
        <v>398.05</v>
      </c>
      <c r="K100" s="289"/>
      <c r="L100" s="881">
        <f t="shared" si="11"/>
        <v>445.81599999999997</v>
      </c>
      <c r="M100" s="524"/>
      <c r="N100" s="499">
        <v>318.44</v>
      </c>
      <c r="O100" s="499"/>
      <c r="P100" s="499"/>
    </row>
    <row r="101" spans="1:16" x14ac:dyDescent="0.25">
      <c r="A101" s="517" t="s">
        <v>92</v>
      </c>
      <c r="B101" s="391">
        <v>28</v>
      </c>
      <c r="C101" s="289">
        <v>92</v>
      </c>
      <c r="D101" s="289">
        <v>2300</v>
      </c>
      <c r="E101" s="518" t="s">
        <v>90</v>
      </c>
      <c r="F101" s="514">
        <v>1</v>
      </c>
      <c r="G101" s="270">
        <f t="shared" si="14"/>
        <v>5.9248E-3</v>
      </c>
      <c r="H101" s="737">
        <f t="shared" si="15"/>
        <v>0.21160000000000001</v>
      </c>
      <c r="I101" s="747"/>
      <c r="J101" s="751">
        <f t="shared" si="10"/>
        <v>416.15000000000003</v>
      </c>
      <c r="K101" s="289"/>
      <c r="L101" s="881">
        <f t="shared" si="11"/>
        <v>466.08799999999997</v>
      </c>
      <c r="M101" s="524"/>
      <c r="N101">
        <v>332.92</v>
      </c>
    </row>
    <row r="102" spans="1:16" x14ac:dyDescent="0.25">
      <c r="A102" s="517" t="s">
        <v>92</v>
      </c>
      <c r="B102" s="391">
        <v>28</v>
      </c>
      <c r="C102" s="289">
        <v>92</v>
      </c>
      <c r="D102" s="289">
        <v>2400</v>
      </c>
      <c r="E102" s="518" t="s">
        <v>90</v>
      </c>
      <c r="F102" s="514">
        <v>1</v>
      </c>
      <c r="G102" s="37">
        <f t="shared" si="14"/>
        <v>6.1824000000000002E-3</v>
      </c>
      <c r="H102" s="737">
        <f t="shared" si="15"/>
        <v>0.2208</v>
      </c>
      <c r="I102" s="747"/>
      <c r="J102" s="751">
        <f t="shared" si="10"/>
        <v>447.3125</v>
      </c>
      <c r="K102" s="289"/>
      <c r="L102" s="881">
        <f t="shared" si="11"/>
        <v>500.99</v>
      </c>
      <c r="M102" s="524"/>
      <c r="N102">
        <v>357.85</v>
      </c>
    </row>
    <row r="103" spans="1:16" s="732" customFormat="1" x14ac:dyDescent="0.25">
      <c r="A103" s="517" t="s">
        <v>92</v>
      </c>
      <c r="B103" s="391">
        <v>28</v>
      </c>
      <c r="C103" s="289">
        <v>92</v>
      </c>
      <c r="D103" s="289">
        <v>2500</v>
      </c>
      <c r="E103" s="518" t="s">
        <v>90</v>
      </c>
      <c r="F103" s="514">
        <v>1</v>
      </c>
      <c r="G103" s="37">
        <f t="shared" si="14"/>
        <v>6.4400000000000004E-3</v>
      </c>
      <c r="H103" s="737">
        <f t="shared" si="15"/>
        <v>0.23</v>
      </c>
      <c r="I103" s="747"/>
      <c r="J103" s="751">
        <f t="shared" si="10"/>
        <v>452.32500000000005</v>
      </c>
      <c r="K103" s="289"/>
      <c r="L103" s="881">
        <f t="shared" si="11"/>
        <v>506.60399999999998</v>
      </c>
      <c r="M103" s="524"/>
      <c r="N103" s="732">
        <v>361.86</v>
      </c>
    </row>
    <row r="104" spans="1:16" x14ac:dyDescent="0.25">
      <c r="A104" s="517" t="s">
        <v>92</v>
      </c>
      <c r="B104" s="391">
        <v>28</v>
      </c>
      <c r="C104" s="289">
        <v>92</v>
      </c>
      <c r="D104" s="289">
        <v>2600</v>
      </c>
      <c r="E104" s="518" t="s">
        <v>90</v>
      </c>
      <c r="F104" s="514">
        <v>1</v>
      </c>
      <c r="G104" s="37">
        <f t="shared" si="14"/>
        <v>6.6975999999999997E-3</v>
      </c>
      <c r="H104" s="737">
        <f t="shared" si="15"/>
        <v>0.2392</v>
      </c>
      <c r="I104" s="747"/>
      <c r="J104" s="751">
        <f t="shared" si="10"/>
        <v>477.5</v>
      </c>
      <c r="K104" s="289"/>
      <c r="L104" s="881">
        <f t="shared" si="11"/>
        <v>534.79999999999995</v>
      </c>
      <c r="M104" s="524"/>
      <c r="N104" s="732">
        <v>382</v>
      </c>
    </row>
    <row r="105" spans="1:16" s="732" customFormat="1" x14ac:dyDescent="0.25">
      <c r="A105" s="517" t="s">
        <v>92</v>
      </c>
      <c r="B105" s="391">
        <v>28</v>
      </c>
      <c r="C105" s="289">
        <v>92</v>
      </c>
      <c r="D105" s="289">
        <v>2700</v>
      </c>
      <c r="E105" s="518" t="s">
        <v>90</v>
      </c>
      <c r="F105" s="514">
        <v>1</v>
      </c>
      <c r="G105" s="37">
        <f t="shared" si="14"/>
        <v>6.9551999999999999E-3</v>
      </c>
      <c r="H105" s="737">
        <f t="shared" si="15"/>
        <v>0.24840000000000001</v>
      </c>
      <c r="I105" s="747"/>
      <c r="J105" s="751">
        <f t="shared" si="10"/>
        <v>503.25</v>
      </c>
      <c r="K105" s="289"/>
      <c r="L105" s="881">
        <f t="shared" si="11"/>
        <v>563.64</v>
      </c>
      <c r="M105" s="524"/>
      <c r="N105" s="732">
        <v>402.6</v>
      </c>
    </row>
    <row r="106" spans="1:16" s="732" customFormat="1" x14ac:dyDescent="0.25">
      <c r="A106" s="517" t="s">
        <v>92</v>
      </c>
      <c r="B106" s="391">
        <v>28</v>
      </c>
      <c r="C106" s="289">
        <v>92</v>
      </c>
      <c r="D106" s="289">
        <v>2800</v>
      </c>
      <c r="E106" s="518" t="s">
        <v>90</v>
      </c>
      <c r="F106" s="514">
        <v>1</v>
      </c>
      <c r="G106" s="37">
        <f t="shared" si="14"/>
        <v>7.2128000000000001E-3</v>
      </c>
      <c r="H106" s="737">
        <f t="shared" si="15"/>
        <v>0.2576</v>
      </c>
      <c r="I106" s="747"/>
      <c r="J106" s="751">
        <f t="shared" si="10"/>
        <v>516.25</v>
      </c>
      <c r="K106" s="289"/>
      <c r="L106" s="881">
        <f t="shared" si="11"/>
        <v>578.19999999999993</v>
      </c>
      <c r="M106" s="524"/>
      <c r="N106" s="732">
        <v>413</v>
      </c>
    </row>
    <row r="107" spans="1:16" s="732" customFormat="1" x14ac:dyDescent="0.25">
      <c r="A107" s="517" t="s">
        <v>92</v>
      </c>
      <c r="B107" s="391">
        <v>28</v>
      </c>
      <c r="C107" s="289">
        <v>92</v>
      </c>
      <c r="D107" s="289">
        <v>2900</v>
      </c>
      <c r="E107" s="518" t="s">
        <v>90</v>
      </c>
      <c r="F107" s="514">
        <v>1</v>
      </c>
      <c r="G107" s="37">
        <f t="shared" si="14"/>
        <v>7.4704000000000003E-3</v>
      </c>
      <c r="H107" s="737">
        <f t="shared" si="15"/>
        <v>0.26679999999999998</v>
      </c>
      <c r="I107" s="747"/>
      <c r="J107" s="751">
        <f t="shared" si="10"/>
        <v>543.75</v>
      </c>
      <c r="K107" s="289"/>
      <c r="L107" s="881">
        <f t="shared" si="11"/>
        <v>609</v>
      </c>
      <c r="M107" s="524"/>
      <c r="N107" s="732">
        <v>435</v>
      </c>
    </row>
    <row r="108" spans="1:16" ht="15.75" thickBot="1" x14ac:dyDescent="0.3">
      <c r="A108" s="519" t="s">
        <v>92</v>
      </c>
      <c r="B108" s="440">
        <v>28</v>
      </c>
      <c r="C108" s="309">
        <v>92</v>
      </c>
      <c r="D108" s="309">
        <v>3000</v>
      </c>
      <c r="E108" s="520" t="s">
        <v>90</v>
      </c>
      <c r="F108" s="752">
        <v>1</v>
      </c>
      <c r="G108" s="283">
        <f t="shared" si="14"/>
        <v>7.7279999999999996E-3</v>
      </c>
      <c r="H108" s="758">
        <f t="shared" si="15"/>
        <v>0.27600000000000002</v>
      </c>
      <c r="I108" s="750"/>
      <c r="J108" s="759">
        <f t="shared" si="10"/>
        <v>559.125</v>
      </c>
      <c r="K108" s="309"/>
      <c r="L108" s="882">
        <f t="shared" si="11"/>
        <v>626.22</v>
      </c>
      <c r="M108" s="524"/>
      <c r="N108">
        <v>447.3</v>
      </c>
    </row>
    <row r="109" spans="1:16" x14ac:dyDescent="0.25">
      <c r="A109" s="517" t="s">
        <v>92</v>
      </c>
      <c r="B109" s="391">
        <v>28</v>
      </c>
      <c r="C109" s="289">
        <v>92</v>
      </c>
      <c r="D109" s="289">
        <v>1800</v>
      </c>
      <c r="E109" s="513" t="s">
        <v>91</v>
      </c>
      <c r="F109" s="514">
        <v>1</v>
      </c>
      <c r="G109" s="438">
        <f t="shared" ref="G109:G121" si="16">B109*C109*D109/1000000000*F109</f>
        <v>4.6367999999999999E-3</v>
      </c>
      <c r="H109" s="737">
        <f t="shared" si="15"/>
        <v>0.1656</v>
      </c>
      <c r="I109" s="756"/>
      <c r="J109" s="757">
        <f>N109*1.25</f>
        <v>126.375</v>
      </c>
      <c r="K109" s="290"/>
      <c r="L109" s="290">
        <f>N109*1.4</f>
        <v>141.54</v>
      </c>
      <c r="M109" s="524"/>
      <c r="N109">
        <v>101.1</v>
      </c>
    </row>
    <row r="110" spans="1:16" x14ac:dyDescent="0.25">
      <c r="A110" s="517" t="s">
        <v>92</v>
      </c>
      <c r="B110" s="391">
        <v>28</v>
      </c>
      <c r="C110" s="289">
        <v>92</v>
      </c>
      <c r="D110" s="289">
        <v>1900</v>
      </c>
      <c r="E110" s="513" t="s">
        <v>91</v>
      </c>
      <c r="F110" s="514">
        <v>1</v>
      </c>
      <c r="G110" s="438">
        <f t="shared" si="16"/>
        <v>4.8944000000000001E-3</v>
      </c>
      <c r="H110" s="737">
        <f t="shared" si="15"/>
        <v>0.17480000000000001</v>
      </c>
      <c r="I110" s="747"/>
      <c r="J110" s="754">
        <f t="shared" ref="J110:J121" si="17">N110*1.25</f>
        <v>158.75</v>
      </c>
      <c r="K110" s="289"/>
      <c r="L110" s="289">
        <f t="shared" ref="L110:L121" si="18">N110*1.4</f>
        <v>177.79999999999998</v>
      </c>
      <c r="M110" s="524"/>
      <c r="N110">
        <v>127</v>
      </c>
    </row>
    <row r="111" spans="1:16" x14ac:dyDescent="0.25">
      <c r="A111" s="517" t="s">
        <v>92</v>
      </c>
      <c r="B111" s="391">
        <v>28</v>
      </c>
      <c r="C111" s="289">
        <v>92</v>
      </c>
      <c r="D111" s="289">
        <v>2000</v>
      </c>
      <c r="E111" s="513" t="s">
        <v>91</v>
      </c>
      <c r="F111" s="514">
        <v>1</v>
      </c>
      <c r="G111" s="438">
        <f t="shared" si="16"/>
        <v>5.1520000000000003E-3</v>
      </c>
      <c r="H111" s="737">
        <f t="shared" si="15"/>
        <v>0.184</v>
      </c>
      <c r="I111" s="747"/>
      <c r="J111" s="754">
        <f t="shared" si="17"/>
        <v>192.02500000000001</v>
      </c>
      <c r="K111" s="289"/>
      <c r="L111" s="289">
        <f t="shared" si="18"/>
        <v>215.06799999999998</v>
      </c>
      <c r="M111" s="524"/>
      <c r="N111">
        <v>153.62</v>
      </c>
    </row>
    <row r="112" spans="1:16" ht="15.6" customHeight="1" x14ac:dyDescent="0.25">
      <c r="A112" s="517" t="s">
        <v>92</v>
      </c>
      <c r="B112" s="391">
        <v>28</v>
      </c>
      <c r="C112" s="289">
        <v>92</v>
      </c>
      <c r="D112" s="289">
        <v>2100</v>
      </c>
      <c r="E112" s="513" t="s">
        <v>91</v>
      </c>
      <c r="F112" s="514">
        <v>1</v>
      </c>
      <c r="G112" s="270">
        <f t="shared" si="16"/>
        <v>5.4095999999999997E-3</v>
      </c>
      <c r="H112" s="737">
        <f t="shared" si="15"/>
        <v>0.19320000000000001</v>
      </c>
      <c r="I112" s="747"/>
      <c r="J112" s="754">
        <f t="shared" si="17"/>
        <v>201.625</v>
      </c>
      <c r="K112" s="289"/>
      <c r="L112" s="289">
        <f t="shared" si="18"/>
        <v>225.82</v>
      </c>
      <c r="M112" s="524"/>
      <c r="N112">
        <v>161.30000000000001</v>
      </c>
    </row>
    <row r="113" spans="1:15" ht="14.45" customHeight="1" x14ac:dyDescent="0.25">
      <c r="A113" s="517" t="s">
        <v>92</v>
      </c>
      <c r="B113" s="391">
        <v>28</v>
      </c>
      <c r="C113" s="289">
        <v>92</v>
      </c>
      <c r="D113" s="289">
        <v>2200</v>
      </c>
      <c r="E113" s="513" t="s">
        <v>91</v>
      </c>
      <c r="F113" s="514">
        <v>1</v>
      </c>
      <c r="G113" s="270">
        <f t="shared" si="16"/>
        <v>5.6671999999999998E-3</v>
      </c>
      <c r="H113" s="737">
        <f t="shared" si="15"/>
        <v>0.2024</v>
      </c>
      <c r="I113" s="747"/>
      <c r="J113" s="754">
        <f t="shared" si="17"/>
        <v>211.22499999999999</v>
      </c>
      <c r="K113" s="289"/>
      <c r="L113" s="289">
        <f t="shared" si="18"/>
        <v>236.57199999999997</v>
      </c>
      <c r="M113" s="524"/>
      <c r="N113">
        <v>168.98</v>
      </c>
    </row>
    <row r="114" spans="1:15" x14ac:dyDescent="0.25">
      <c r="A114" s="517" t="s">
        <v>92</v>
      </c>
      <c r="B114" s="391">
        <v>28</v>
      </c>
      <c r="C114" s="289">
        <v>92</v>
      </c>
      <c r="D114" s="289">
        <v>2300</v>
      </c>
      <c r="E114" s="513" t="s">
        <v>91</v>
      </c>
      <c r="F114" s="514">
        <v>1</v>
      </c>
      <c r="G114" s="270">
        <f t="shared" si="16"/>
        <v>5.9248E-3</v>
      </c>
      <c r="H114" s="737">
        <f t="shared" si="15"/>
        <v>0.21160000000000001</v>
      </c>
      <c r="I114" s="747"/>
      <c r="J114" s="754">
        <f t="shared" si="17"/>
        <v>220</v>
      </c>
      <c r="K114" s="289"/>
      <c r="L114" s="289">
        <f t="shared" si="18"/>
        <v>246.39999999999998</v>
      </c>
      <c r="M114" s="524"/>
      <c r="N114">
        <v>176</v>
      </c>
    </row>
    <row r="115" spans="1:15" ht="15.6" customHeight="1" x14ac:dyDescent="0.25">
      <c r="A115" s="517" t="s">
        <v>92</v>
      </c>
      <c r="B115" s="391">
        <v>28</v>
      </c>
      <c r="C115" s="289">
        <v>92</v>
      </c>
      <c r="D115" s="289">
        <v>2400</v>
      </c>
      <c r="E115" s="513" t="s">
        <v>91</v>
      </c>
      <c r="F115" s="514">
        <v>1</v>
      </c>
      <c r="G115" s="37">
        <f t="shared" si="16"/>
        <v>6.1824000000000002E-3</v>
      </c>
      <c r="H115" s="737">
        <f t="shared" si="15"/>
        <v>0.2208</v>
      </c>
      <c r="I115" s="747"/>
      <c r="J115" s="754">
        <f t="shared" si="17"/>
        <v>230.42500000000001</v>
      </c>
      <c r="K115" s="289"/>
      <c r="L115" s="289">
        <f t="shared" si="18"/>
        <v>258.07599999999996</v>
      </c>
      <c r="M115" s="524"/>
      <c r="N115">
        <v>184.34</v>
      </c>
    </row>
    <row r="116" spans="1:15" s="731" customFormat="1" ht="15.6" customHeight="1" x14ac:dyDescent="0.25">
      <c r="A116" s="517" t="s">
        <v>92</v>
      </c>
      <c r="B116" s="391">
        <v>28</v>
      </c>
      <c r="C116" s="289">
        <v>92</v>
      </c>
      <c r="D116" s="289">
        <v>2500</v>
      </c>
      <c r="E116" s="513" t="s">
        <v>91</v>
      </c>
      <c r="F116" s="514">
        <v>1</v>
      </c>
      <c r="G116" s="37">
        <f t="shared" si="16"/>
        <v>6.4400000000000004E-3</v>
      </c>
      <c r="H116" s="737">
        <f t="shared" si="15"/>
        <v>0.23</v>
      </c>
      <c r="I116" s="747"/>
      <c r="J116" s="754">
        <f t="shared" si="17"/>
        <v>240.02500000000001</v>
      </c>
      <c r="K116" s="289"/>
      <c r="L116" s="289">
        <f t="shared" si="18"/>
        <v>268.82799999999997</v>
      </c>
      <c r="M116" s="524"/>
      <c r="N116" s="731">
        <v>192.02</v>
      </c>
      <c r="O116" s="732"/>
    </row>
    <row r="117" spans="1:15" ht="15.6" customHeight="1" x14ac:dyDescent="0.25">
      <c r="A117" s="517" t="s">
        <v>92</v>
      </c>
      <c r="B117" s="391">
        <v>28</v>
      </c>
      <c r="C117" s="289">
        <v>92</v>
      </c>
      <c r="D117" s="289">
        <v>2600</v>
      </c>
      <c r="E117" s="513" t="s">
        <v>91</v>
      </c>
      <c r="F117" s="514">
        <v>1</v>
      </c>
      <c r="G117" s="37">
        <f t="shared" si="16"/>
        <v>6.6975999999999997E-3</v>
      </c>
      <c r="H117" s="737">
        <f t="shared" si="15"/>
        <v>0.2392</v>
      </c>
      <c r="I117" s="747"/>
      <c r="J117" s="754">
        <f t="shared" si="17"/>
        <v>250</v>
      </c>
      <c r="K117" s="289"/>
      <c r="L117" s="289">
        <f t="shared" si="18"/>
        <v>280</v>
      </c>
      <c r="M117" s="524"/>
      <c r="N117" s="732">
        <v>200</v>
      </c>
    </row>
    <row r="118" spans="1:15" s="731" customFormat="1" ht="15.6" customHeight="1" x14ac:dyDescent="0.25">
      <c r="A118" s="517" t="s">
        <v>92</v>
      </c>
      <c r="B118" s="391">
        <v>28</v>
      </c>
      <c r="C118" s="289">
        <v>92</v>
      </c>
      <c r="D118" s="289">
        <v>2700</v>
      </c>
      <c r="E118" s="513" t="s">
        <v>91</v>
      </c>
      <c r="F118" s="514">
        <v>1</v>
      </c>
      <c r="G118" s="37">
        <f t="shared" si="16"/>
        <v>6.9551999999999999E-3</v>
      </c>
      <c r="H118" s="737">
        <f t="shared" si="15"/>
        <v>0.24840000000000001</v>
      </c>
      <c r="I118" s="747"/>
      <c r="J118" s="754">
        <f t="shared" si="17"/>
        <v>259.22500000000002</v>
      </c>
      <c r="K118" s="289"/>
      <c r="L118" s="289">
        <f t="shared" si="18"/>
        <v>290.33199999999999</v>
      </c>
      <c r="M118" s="524"/>
      <c r="N118" s="731">
        <v>207.38</v>
      </c>
      <c r="O118" s="732"/>
    </row>
    <row r="119" spans="1:15" s="731" customFormat="1" ht="15.6" customHeight="1" x14ac:dyDescent="0.25">
      <c r="A119" s="517" t="s">
        <v>92</v>
      </c>
      <c r="B119" s="391">
        <v>28</v>
      </c>
      <c r="C119" s="289">
        <v>92</v>
      </c>
      <c r="D119" s="289">
        <v>2800</v>
      </c>
      <c r="E119" s="513" t="s">
        <v>91</v>
      </c>
      <c r="F119" s="514">
        <v>1</v>
      </c>
      <c r="G119" s="37">
        <f t="shared" si="16"/>
        <v>7.2128000000000001E-3</v>
      </c>
      <c r="H119" s="737">
        <f t="shared" si="15"/>
        <v>0.2576</v>
      </c>
      <c r="I119" s="747"/>
      <c r="J119" s="754">
        <f t="shared" si="17"/>
        <v>268.75</v>
      </c>
      <c r="K119" s="289"/>
      <c r="L119" s="289">
        <f t="shared" si="18"/>
        <v>301</v>
      </c>
      <c r="M119" s="524"/>
      <c r="N119" s="732">
        <v>215</v>
      </c>
      <c r="O119" s="732"/>
    </row>
    <row r="120" spans="1:15" ht="15.6" customHeight="1" x14ac:dyDescent="0.25">
      <c r="A120" s="517" t="s">
        <v>92</v>
      </c>
      <c r="B120" s="391">
        <v>28</v>
      </c>
      <c r="C120" s="289">
        <v>92</v>
      </c>
      <c r="D120" s="289">
        <v>2900</v>
      </c>
      <c r="E120" s="513" t="s">
        <v>91</v>
      </c>
      <c r="F120" s="514">
        <v>1</v>
      </c>
      <c r="G120" s="37">
        <f t="shared" si="16"/>
        <v>7.4704000000000003E-3</v>
      </c>
      <c r="H120" s="737">
        <f t="shared" si="15"/>
        <v>0.26679999999999998</v>
      </c>
      <c r="I120" s="747"/>
      <c r="J120" s="754">
        <f t="shared" si="17"/>
        <v>280</v>
      </c>
      <c r="K120" s="289"/>
      <c r="L120" s="289">
        <f t="shared" si="18"/>
        <v>313.59999999999997</v>
      </c>
      <c r="M120" s="524"/>
      <c r="N120" s="732">
        <v>224</v>
      </c>
    </row>
    <row r="121" spans="1:15" ht="15.6" customHeight="1" thickBot="1" x14ac:dyDescent="0.3">
      <c r="A121" s="519" t="s">
        <v>92</v>
      </c>
      <c r="B121" s="440">
        <v>28</v>
      </c>
      <c r="C121" s="309">
        <v>92</v>
      </c>
      <c r="D121" s="309">
        <v>3000</v>
      </c>
      <c r="E121" s="749" t="s">
        <v>91</v>
      </c>
      <c r="F121" s="441">
        <v>1</v>
      </c>
      <c r="G121" s="283">
        <f t="shared" si="16"/>
        <v>7.7279999999999996E-3</v>
      </c>
      <c r="H121" s="758">
        <f t="shared" si="15"/>
        <v>0.27600000000000002</v>
      </c>
      <c r="I121" s="750"/>
      <c r="J121" s="755">
        <f t="shared" si="17"/>
        <v>288.03750000000002</v>
      </c>
      <c r="K121" s="309"/>
      <c r="L121" s="309">
        <f t="shared" si="18"/>
        <v>322.60199999999998</v>
      </c>
      <c r="M121" s="524"/>
      <c r="N121">
        <v>230.43</v>
      </c>
    </row>
    <row r="122" spans="1:15" ht="15.6" customHeight="1" x14ac:dyDescent="0.25">
      <c r="A122" s="499"/>
      <c r="B122" s="499"/>
      <c r="C122" s="499"/>
      <c r="D122" s="499"/>
      <c r="E122" s="499"/>
      <c r="F122" s="499"/>
      <c r="G122" s="499"/>
      <c r="H122" s="499"/>
      <c r="I122" s="736"/>
      <c r="J122" s="736"/>
      <c r="K122" s="736"/>
      <c r="L122" s="736"/>
      <c r="M122" s="524"/>
    </row>
    <row r="123" spans="1:15" s="731" customFormat="1" ht="15.6" customHeight="1" x14ac:dyDescent="0.25">
      <c r="A123" s="499"/>
      <c r="B123" s="499"/>
      <c r="C123" s="499"/>
      <c r="D123" s="499"/>
      <c r="E123" s="499"/>
      <c r="F123" s="499"/>
      <c r="G123" s="499"/>
      <c r="H123" s="499"/>
      <c r="I123" s="736"/>
      <c r="J123" s="736"/>
      <c r="K123" s="736"/>
      <c r="L123" s="736"/>
      <c r="M123" s="524"/>
      <c r="O123" s="732"/>
    </row>
    <row r="124" spans="1:15" s="731" customFormat="1" ht="10.15" customHeight="1" x14ac:dyDescent="0.25">
      <c r="A124" s="499"/>
      <c r="B124" s="499"/>
      <c r="C124" s="499"/>
      <c r="D124" s="499"/>
      <c r="E124" s="499"/>
      <c r="F124" s="499"/>
      <c r="G124" s="499"/>
      <c r="H124" s="499"/>
      <c r="I124" s="736"/>
      <c r="J124" s="736"/>
      <c r="K124" s="736"/>
      <c r="L124" s="736"/>
      <c r="M124" s="524"/>
      <c r="O124" s="732"/>
    </row>
    <row r="125" spans="1:15" ht="32.450000000000003" customHeight="1" x14ac:dyDescent="0.45">
      <c r="A125" s="975" t="s">
        <v>93</v>
      </c>
      <c r="B125" s="976"/>
      <c r="C125" s="976"/>
      <c r="D125" s="976"/>
      <c r="E125" s="976"/>
      <c r="F125" s="976"/>
      <c r="G125" s="976"/>
      <c r="H125" s="976"/>
      <c r="I125" s="976"/>
      <c r="J125" s="976"/>
      <c r="K125" s="976"/>
      <c r="L125" s="977"/>
      <c r="M125" s="524">
        <v>88</v>
      </c>
    </row>
    <row r="126" spans="1:15" ht="26.45" customHeight="1" x14ac:dyDescent="0.25">
      <c r="A126" s="500" t="s">
        <v>1</v>
      </c>
      <c r="B126" s="501" t="s">
        <v>2</v>
      </c>
      <c r="C126" s="502" t="s">
        <v>3</v>
      </c>
      <c r="D126" s="502" t="s">
        <v>4</v>
      </c>
      <c r="E126" s="503" t="s">
        <v>5</v>
      </c>
      <c r="F126" s="968" t="s">
        <v>19</v>
      </c>
      <c r="G126" s="969"/>
      <c r="H126" s="970"/>
      <c r="I126" s="973" t="s">
        <v>145</v>
      </c>
      <c r="J126" s="974"/>
      <c r="K126" s="968" t="s">
        <v>148</v>
      </c>
      <c r="L126" s="970"/>
      <c r="M126" s="524">
        <v>88</v>
      </c>
    </row>
    <row r="127" spans="1:15" ht="15.6" customHeight="1" thickBot="1" x14ac:dyDescent="0.3">
      <c r="A127" s="504"/>
      <c r="B127" s="505" t="s">
        <v>8</v>
      </c>
      <c r="C127" s="506" t="s">
        <v>8</v>
      </c>
      <c r="D127" s="506" t="s">
        <v>8</v>
      </c>
      <c r="E127" s="507"/>
      <c r="F127" s="508" t="s">
        <v>9</v>
      </c>
      <c r="G127" s="509" t="s">
        <v>10</v>
      </c>
      <c r="H127" s="510" t="s">
        <v>24</v>
      </c>
      <c r="I127" s="740" t="s">
        <v>146</v>
      </c>
      <c r="J127" s="740" t="s">
        <v>147</v>
      </c>
      <c r="K127" s="740" t="s">
        <v>146</v>
      </c>
      <c r="L127" s="740" t="s">
        <v>147</v>
      </c>
      <c r="M127" s="524">
        <v>88</v>
      </c>
    </row>
    <row r="128" spans="1:15" ht="15.6" customHeight="1" x14ac:dyDescent="0.25">
      <c r="A128" s="511" t="s">
        <v>94</v>
      </c>
      <c r="B128" s="512">
        <v>15</v>
      </c>
      <c r="C128" s="290">
        <v>96</v>
      </c>
      <c r="D128" s="290">
        <v>1000</v>
      </c>
      <c r="E128" s="513" t="s">
        <v>149</v>
      </c>
      <c r="F128" s="514">
        <v>10</v>
      </c>
      <c r="G128" s="515">
        <f t="shared" ref="G128:G148" si="19">B128*C128*D128/1000000000*F128</f>
        <v>1.4400000000000001E-2</v>
      </c>
      <c r="H128" s="516">
        <f>D128*M68/1000000*F128</f>
        <v>0.87999999999999989</v>
      </c>
      <c r="I128" s="439"/>
      <c r="J128" s="289">
        <f>N128*1.25</f>
        <v>889.41249999999991</v>
      </c>
      <c r="K128" s="439"/>
      <c r="L128" s="289">
        <f>N128*1.4</f>
        <v>996.14199999999994</v>
      </c>
      <c r="M128" s="524">
        <v>88</v>
      </c>
      <c r="N128">
        <v>711.53</v>
      </c>
    </row>
    <row r="129" spans="1:14" ht="15.6" customHeight="1" x14ac:dyDescent="0.25">
      <c r="A129" s="511" t="s">
        <v>94</v>
      </c>
      <c r="B129" s="512">
        <v>15</v>
      </c>
      <c r="C129" s="290">
        <v>96</v>
      </c>
      <c r="D129" s="290">
        <v>1100</v>
      </c>
      <c r="E129" s="513" t="s">
        <v>149</v>
      </c>
      <c r="F129" s="514">
        <v>10</v>
      </c>
      <c r="G129" s="515">
        <f t="shared" si="19"/>
        <v>1.584E-2</v>
      </c>
      <c r="H129" s="516">
        <f>D129*M69/1000000*F129</f>
        <v>0.96799999999999997</v>
      </c>
      <c r="I129" s="439"/>
      <c r="J129" s="289">
        <f t="shared" ref="J129:J148" si="20">N129*1.25</f>
        <v>978.34999999999991</v>
      </c>
      <c r="K129" s="439"/>
      <c r="L129" s="289">
        <f t="shared" ref="L129:L148" si="21">N129*1.4</f>
        <v>1095.752</v>
      </c>
      <c r="M129" s="524">
        <v>88</v>
      </c>
      <c r="N129">
        <v>782.68</v>
      </c>
    </row>
    <row r="130" spans="1:14" ht="15.6" customHeight="1" x14ac:dyDescent="0.25">
      <c r="A130" s="511" t="s">
        <v>94</v>
      </c>
      <c r="B130" s="512">
        <v>15</v>
      </c>
      <c r="C130" s="289">
        <v>96</v>
      </c>
      <c r="D130" s="289">
        <v>1200</v>
      </c>
      <c r="E130" s="513" t="s">
        <v>149</v>
      </c>
      <c r="F130" s="514">
        <v>10</v>
      </c>
      <c r="G130" s="438">
        <f t="shared" si="19"/>
        <v>1.728E-2</v>
      </c>
      <c r="H130" s="439">
        <f>D130*M69/1000000*F130</f>
        <v>1.056</v>
      </c>
      <c r="I130" s="439"/>
      <c r="J130" s="289">
        <f t="shared" si="20"/>
        <v>1067.2875000000001</v>
      </c>
      <c r="K130" s="439"/>
      <c r="L130" s="289">
        <f t="shared" si="21"/>
        <v>1195.3620000000001</v>
      </c>
      <c r="M130" s="524">
        <v>88</v>
      </c>
      <c r="N130">
        <v>853.83</v>
      </c>
    </row>
    <row r="131" spans="1:14" ht="15.6" customHeight="1" x14ac:dyDescent="0.25">
      <c r="A131" s="511" t="s">
        <v>94</v>
      </c>
      <c r="B131" s="512">
        <v>15</v>
      </c>
      <c r="C131" s="289">
        <v>96</v>
      </c>
      <c r="D131" s="289">
        <v>1300</v>
      </c>
      <c r="E131" s="513" t="s">
        <v>149</v>
      </c>
      <c r="F131" s="514">
        <v>10</v>
      </c>
      <c r="G131" s="438">
        <f t="shared" si="19"/>
        <v>1.8720000000000001E-2</v>
      </c>
      <c r="H131" s="439">
        <f>D131*M70/1000000*F131</f>
        <v>1.1440000000000001</v>
      </c>
      <c r="I131" s="439"/>
      <c r="J131" s="289">
        <f t="shared" si="20"/>
        <v>1156.2249999999999</v>
      </c>
      <c r="K131" s="439"/>
      <c r="L131" s="289">
        <f t="shared" si="21"/>
        <v>1294.972</v>
      </c>
      <c r="M131" s="524">
        <v>88</v>
      </c>
      <c r="N131">
        <v>924.98</v>
      </c>
    </row>
    <row r="132" spans="1:14" ht="15.6" customHeight="1" x14ac:dyDescent="0.25">
      <c r="A132" s="511" t="s">
        <v>94</v>
      </c>
      <c r="B132" s="512">
        <v>15</v>
      </c>
      <c r="C132" s="289">
        <v>96</v>
      </c>
      <c r="D132" s="289">
        <v>1400</v>
      </c>
      <c r="E132" s="513" t="s">
        <v>149</v>
      </c>
      <c r="F132" s="514">
        <v>10</v>
      </c>
      <c r="G132" s="438">
        <f t="shared" si="19"/>
        <v>2.0160000000000001E-2</v>
      </c>
      <c r="H132" s="439">
        <f>D132*M71/1000000*F132</f>
        <v>1.232</v>
      </c>
      <c r="I132" s="439"/>
      <c r="J132" s="289">
        <f t="shared" si="20"/>
        <v>1245.175</v>
      </c>
      <c r="K132" s="439"/>
      <c r="L132" s="289">
        <f t="shared" si="21"/>
        <v>1394.596</v>
      </c>
      <c r="M132" s="524">
        <v>88</v>
      </c>
      <c r="N132">
        <v>996.14</v>
      </c>
    </row>
    <row r="133" spans="1:14" ht="15.6" customHeight="1" x14ac:dyDescent="0.25">
      <c r="A133" s="511" t="s">
        <v>94</v>
      </c>
      <c r="B133" s="512">
        <v>15</v>
      </c>
      <c r="C133" s="289">
        <v>96</v>
      </c>
      <c r="D133" s="289">
        <v>1500</v>
      </c>
      <c r="E133" s="513" t="s">
        <v>149</v>
      </c>
      <c r="F133" s="514">
        <v>10</v>
      </c>
      <c r="G133" s="438">
        <f t="shared" si="19"/>
        <v>2.1600000000000001E-2</v>
      </c>
      <c r="H133" s="439">
        <f>D133*M70/1000000*F133</f>
        <v>1.32</v>
      </c>
      <c r="I133" s="439"/>
      <c r="J133" s="289">
        <f t="shared" si="20"/>
        <v>1334.1125</v>
      </c>
      <c r="K133" s="439"/>
      <c r="L133" s="289">
        <f t="shared" si="21"/>
        <v>1494.2059999999999</v>
      </c>
      <c r="M133" s="524">
        <v>88</v>
      </c>
      <c r="N133">
        <v>1067.29</v>
      </c>
    </row>
    <row r="134" spans="1:14" ht="15.6" customHeight="1" x14ac:dyDescent="0.25">
      <c r="A134" s="511" t="s">
        <v>94</v>
      </c>
      <c r="B134" s="512">
        <v>15</v>
      </c>
      <c r="C134" s="289">
        <v>96</v>
      </c>
      <c r="D134" s="289">
        <v>1600</v>
      </c>
      <c r="E134" s="513" t="s">
        <v>149</v>
      </c>
      <c r="F134" s="514">
        <v>10</v>
      </c>
      <c r="G134" s="438">
        <f t="shared" si="19"/>
        <v>2.3040000000000001E-2</v>
      </c>
      <c r="H134" s="439">
        <f>D134*M71/1000000*F134</f>
        <v>1.4080000000000001</v>
      </c>
      <c r="I134" s="439"/>
      <c r="J134" s="289">
        <f t="shared" si="20"/>
        <v>1423.0500000000002</v>
      </c>
      <c r="K134" s="439"/>
      <c r="L134" s="289">
        <f t="shared" si="21"/>
        <v>1593.816</v>
      </c>
      <c r="M134" s="524">
        <v>88</v>
      </c>
      <c r="N134">
        <v>1138.44</v>
      </c>
    </row>
    <row r="135" spans="1:14" ht="15.6" customHeight="1" x14ac:dyDescent="0.25">
      <c r="A135" s="511" t="s">
        <v>94</v>
      </c>
      <c r="B135" s="512">
        <v>15</v>
      </c>
      <c r="C135" s="289">
        <v>96</v>
      </c>
      <c r="D135" s="289">
        <v>1700</v>
      </c>
      <c r="E135" s="513" t="s">
        <v>149</v>
      </c>
      <c r="F135" s="514">
        <v>10</v>
      </c>
      <c r="G135" s="438">
        <f t="shared" si="19"/>
        <v>2.4480000000000002E-2</v>
      </c>
      <c r="H135" s="439">
        <f>D135*M72/1000000*F135</f>
        <v>1.496</v>
      </c>
      <c r="I135" s="439"/>
      <c r="J135" s="289">
        <f t="shared" si="20"/>
        <v>1512</v>
      </c>
      <c r="K135" s="439"/>
      <c r="L135" s="289">
        <f t="shared" si="21"/>
        <v>1693.4399999999998</v>
      </c>
      <c r="M135" s="524">
        <v>88</v>
      </c>
      <c r="N135">
        <v>1209.5999999999999</v>
      </c>
    </row>
    <row r="136" spans="1:14" ht="15.6" customHeight="1" x14ac:dyDescent="0.25">
      <c r="A136" s="511" t="s">
        <v>94</v>
      </c>
      <c r="B136" s="512">
        <v>15</v>
      </c>
      <c r="C136" s="289">
        <v>96</v>
      </c>
      <c r="D136" s="289">
        <v>1800</v>
      </c>
      <c r="E136" s="513" t="s">
        <v>149</v>
      </c>
      <c r="F136" s="514">
        <v>10</v>
      </c>
      <c r="G136" s="438">
        <f t="shared" si="19"/>
        <v>2.5920000000000002E-2</v>
      </c>
      <c r="H136" s="439">
        <f>D136*M73/1000000*F136</f>
        <v>1.5840000000000001</v>
      </c>
      <c r="I136" s="439"/>
      <c r="J136" s="289">
        <f t="shared" si="20"/>
        <v>1713.4375</v>
      </c>
      <c r="K136" s="439"/>
      <c r="L136" s="289">
        <f t="shared" si="21"/>
        <v>1919.05</v>
      </c>
      <c r="M136" s="524">
        <v>88</v>
      </c>
      <c r="N136">
        <v>1370.75</v>
      </c>
    </row>
    <row r="137" spans="1:14" ht="15.6" customHeight="1" x14ac:dyDescent="0.25">
      <c r="A137" s="511" t="s">
        <v>94</v>
      </c>
      <c r="B137" s="512">
        <v>15</v>
      </c>
      <c r="C137" s="289">
        <v>96</v>
      </c>
      <c r="D137" s="289">
        <v>1900</v>
      </c>
      <c r="E137" s="513" t="s">
        <v>149</v>
      </c>
      <c r="F137" s="514">
        <v>10</v>
      </c>
      <c r="G137" s="438">
        <f t="shared" si="19"/>
        <v>2.7360000000000002E-2</v>
      </c>
      <c r="H137" s="439">
        <f>D137*M73/1000000*F137</f>
        <v>1.6719999999999999</v>
      </c>
      <c r="I137" s="439"/>
      <c r="J137" s="289">
        <f t="shared" si="20"/>
        <v>1808.625</v>
      </c>
      <c r="K137" s="439"/>
      <c r="L137" s="289">
        <f t="shared" si="21"/>
        <v>2025.66</v>
      </c>
      <c r="M137" s="524">
        <v>88</v>
      </c>
      <c r="N137">
        <v>1446.9</v>
      </c>
    </row>
    <row r="138" spans="1:14" ht="15.6" customHeight="1" x14ac:dyDescent="0.25">
      <c r="A138" s="511" t="s">
        <v>94</v>
      </c>
      <c r="B138" s="512">
        <v>15</v>
      </c>
      <c r="C138" s="289">
        <v>96</v>
      </c>
      <c r="D138" s="289">
        <v>2000</v>
      </c>
      <c r="E138" s="513" t="s">
        <v>149</v>
      </c>
      <c r="F138" s="514">
        <v>10</v>
      </c>
      <c r="G138" s="438">
        <f t="shared" si="19"/>
        <v>2.8800000000000003E-2</v>
      </c>
      <c r="H138" s="439">
        <f>D138*M74/1000000*F138</f>
        <v>1.7599999999999998</v>
      </c>
      <c r="I138" s="439"/>
      <c r="J138" s="289">
        <f t="shared" si="20"/>
        <v>2903.8125</v>
      </c>
      <c r="K138" s="439"/>
      <c r="L138" s="289">
        <f t="shared" si="21"/>
        <v>3252.27</v>
      </c>
      <c r="M138" s="524">
        <v>88</v>
      </c>
      <c r="N138">
        <v>2323.0500000000002</v>
      </c>
    </row>
    <row r="139" spans="1:14" ht="15.6" customHeight="1" x14ac:dyDescent="0.25">
      <c r="A139" s="511" t="s">
        <v>94</v>
      </c>
      <c r="B139" s="512">
        <v>15</v>
      </c>
      <c r="C139" s="289">
        <v>96</v>
      </c>
      <c r="D139" s="289">
        <v>2100</v>
      </c>
      <c r="E139" s="513" t="s">
        <v>149</v>
      </c>
      <c r="F139" s="514">
        <v>10</v>
      </c>
      <c r="G139" s="438">
        <f t="shared" si="19"/>
        <v>3.0240000000000003E-2</v>
      </c>
      <c r="H139" s="439">
        <f>D139*M75/1000000*F139</f>
        <v>1.8479999999999999</v>
      </c>
      <c r="I139" s="439"/>
      <c r="J139" s="289">
        <f t="shared" si="20"/>
        <v>3049.0124999999998</v>
      </c>
      <c r="K139" s="439"/>
      <c r="L139" s="289">
        <f t="shared" si="21"/>
        <v>3414.8939999999998</v>
      </c>
      <c r="M139" s="524">
        <v>88</v>
      </c>
      <c r="N139">
        <v>2439.21</v>
      </c>
    </row>
    <row r="140" spans="1:14" ht="15.6" customHeight="1" x14ac:dyDescent="0.25">
      <c r="A140" s="511" t="s">
        <v>94</v>
      </c>
      <c r="B140" s="391">
        <v>15</v>
      </c>
      <c r="C140" s="289">
        <v>96</v>
      </c>
      <c r="D140" s="289">
        <v>2200</v>
      </c>
      <c r="E140" s="513" t="s">
        <v>149</v>
      </c>
      <c r="F140" s="514">
        <v>10</v>
      </c>
      <c r="G140" s="438">
        <f t="shared" si="19"/>
        <v>3.168E-2</v>
      </c>
      <c r="H140" s="439">
        <f t="shared" ref="H140:H145" si="22">D140*M75/1000000*F140</f>
        <v>1.9359999999999999</v>
      </c>
      <c r="I140" s="439"/>
      <c r="J140" s="289">
        <f t="shared" si="20"/>
        <v>3194.2000000000003</v>
      </c>
      <c r="K140" s="439"/>
      <c r="L140" s="289">
        <f t="shared" si="21"/>
        <v>3577.5039999999999</v>
      </c>
      <c r="M140" s="524">
        <v>88</v>
      </c>
      <c r="N140">
        <v>2555.36</v>
      </c>
    </row>
    <row r="141" spans="1:14" ht="15.6" customHeight="1" x14ac:dyDescent="0.25">
      <c r="A141" s="511" t="s">
        <v>94</v>
      </c>
      <c r="B141" s="391">
        <v>15</v>
      </c>
      <c r="C141" s="289">
        <v>96</v>
      </c>
      <c r="D141" s="289">
        <v>2300</v>
      </c>
      <c r="E141" s="513" t="s">
        <v>149</v>
      </c>
      <c r="F141" s="514">
        <v>10</v>
      </c>
      <c r="G141" s="438">
        <f t="shared" si="19"/>
        <v>3.3119999999999997E-2</v>
      </c>
      <c r="H141" s="439">
        <f t="shared" si="22"/>
        <v>2.024</v>
      </c>
      <c r="I141" s="439"/>
      <c r="J141" s="289">
        <f t="shared" si="20"/>
        <v>3310.6375000000003</v>
      </c>
      <c r="K141" s="439"/>
      <c r="L141" s="289">
        <f t="shared" si="21"/>
        <v>3707.9140000000002</v>
      </c>
      <c r="M141" s="524">
        <v>88</v>
      </c>
      <c r="N141">
        <v>2648.51</v>
      </c>
    </row>
    <row r="142" spans="1:14" ht="15.6" customHeight="1" x14ac:dyDescent="0.25">
      <c r="A142" s="511" t="s">
        <v>94</v>
      </c>
      <c r="B142" s="391">
        <v>15</v>
      </c>
      <c r="C142" s="289">
        <v>96</v>
      </c>
      <c r="D142" s="289">
        <v>2400</v>
      </c>
      <c r="E142" s="513" t="s">
        <v>149</v>
      </c>
      <c r="F142" s="514">
        <v>10</v>
      </c>
      <c r="G142" s="438">
        <f t="shared" si="19"/>
        <v>3.456E-2</v>
      </c>
      <c r="H142" s="439">
        <f t="shared" si="22"/>
        <v>2.1120000000000001</v>
      </c>
      <c r="I142" s="439"/>
      <c r="J142" s="289">
        <f t="shared" si="20"/>
        <v>3454.5749999999998</v>
      </c>
      <c r="K142" s="439"/>
      <c r="L142" s="289">
        <f t="shared" si="21"/>
        <v>3869.1239999999993</v>
      </c>
      <c r="M142" s="524">
        <v>88</v>
      </c>
      <c r="N142">
        <v>2763.66</v>
      </c>
    </row>
    <row r="143" spans="1:14" ht="15.6" customHeight="1" x14ac:dyDescent="0.25">
      <c r="A143" s="511" t="s">
        <v>94</v>
      </c>
      <c r="B143" s="391">
        <v>15</v>
      </c>
      <c r="C143" s="289">
        <v>96</v>
      </c>
      <c r="D143" s="289">
        <v>2500</v>
      </c>
      <c r="E143" s="513" t="s">
        <v>149</v>
      </c>
      <c r="F143" s="514">
        <v>10</v>
      </c>
      <c r="G143" s="438">
        <f t="shared" si="19"/>
        <v>3.5999999999999997E-2</v>
      </c>
      <c r="H143" s="439">
        <f t="shared" si="22"/>
        <v>2.2000000000000002</v>
      </c>
      <c r="I143" s="439"/>
      <c r="J143" s="289">
        <f t="shared" si="20"/>
        <v>3598.5250000000001</v>
      </c>
      <c r="K143" s="439"/>
      <c r="L143" s="289">
        <f t="shared" si="21"/>
        <v>4030.348</v>
      </c>
      <c r="M143" s="524">
        <v>88</v>
      </c>
      <c r="N143">
        <v>2878.82</v>
      </c>
    </row>
    <row r="144" spans="1:14" ht="15.6" customHeight="1" x14ac:dyDescent="0.25">
      <c r="A144" s="511" t="s">
        <v>94</v>
      </c>
      <c r="B144" s="391">
        <v>15</v>
      </c>
      <c r="C144" s="289">
        <v>96</v>
      </c>
      <c r="D144" s="289">
        <v>2600</v>
      </c>
      <c r="E144" s="513" t="s">
        <v>149</v>
      </c>
      <c r="F144" s="514">
        <v>10</v>
      </c>
      <c r="G144" s="438">
        <f t="shared" si="19"/>
        <v>3.7440000000000001E-2</v>
      </c>
      <c r="H144" s="439">
        <f t="shared" si="22"/>
        <v>2.2880000000000003</v>
      </c>
      <c r="I144" s="439"/>
      <c r="J144" s="289">
        <f t="shared" si="20"/>
        <v>3742.4624999999996</v>
      </c>
      <c r="K144" s="439"/>
      <c r="L144" s="289">
        <f t="shared" si="21"/>
        <v>4191.5579999999991</v>
      </c>
      <c r="M144" s="524">
        <v>88</v>
      </c>
      <c r="N144">
        <v>2993.97</v>
      </c>
    </row>
    <row r="145" spans="1:14" ht="15.6" customHeight="1" x14ac:dyDescent="0.25">
      <c r="A145" s="511" t="s">
        <v>94</v>
      </c>
      <c r="B145" s="391">
        <v>15</v>
      </c>
      <c r="C145" s="289">
        <v>96</v>
      </c>
      <c r="D145" s="289">
        <v>2700</v>
      </c>
      <c r="E145" s="513" t="s">
        <v>149</v>
      </c>
      <c r="F145" s="514">
        <v>10</v>
      </c>
      <c r="G145" s="438">
        <f t="shared" si="19"/>
        <v>3.8879999999999998E-2</v>
      </c>
      <c r="H145" s="439">
        <f t="shared" si="22"/>
        <v>2.3759999999999999</v>
      </c>
      <c r="I145" s="439"/>
      <c r="J145" s="289">
        <f t="shared" si="20"/>
        <v>3886.3999999999996</v>
      </c>
      <c r="K145" s="439"/>
      <c r="L145" s="289">
        <f t="shared" si="21"/>
        <v>4352.7679999999991</v>
      </c>
      <c r="M145" s="524">
        <v>88</v>
      </c>
      <c r="N145">
        <v>3109.12</v>
      </c>
    </row>
    <row r="146" spans="1:14" ht="15.6" customHeight="1" x14ac:dyDescent="0.25">
      <c r="A146" s="511" t="s">
        <v>94</v>
      </c>
      <c r="B146" s="391">
        <v>15</v>
      </c>
      <c r="C146" s="289">
        <v>96</v>
      </c>
      <c r="D146" s="289">
        <v>2800</v>
      </c>
      <c r="E146" s="513" t="s">
        <v>149</v>
      </c>
      <c r="F146" s="514">
        <v>10</v>
      </c>
      <c r="G146" s="438">
        <f t="shared" si="19"/>
        <v>4.0320000000000002E-2</v>
      </c>
      <c r="H146" s="439">
        <f>D146*M79/1000000*F146</f>
        <v>2.464</v>
      </c>
      <c r="I146" s="439"/>
      <c r="J146" s="289">
        <f t="shared" si="20"/>
        <v>4030.3375000000001</v>
      </c>
      <c r="K146" s="439"/>
      <c r="L146" s="289">
        <f t="shared" si="21"/>
        <v>4513.9780000000001</v>
      </c>
      <c r="M146" s="524">
        <v>88</v>
      </c>
      <c r="N146">
        <v>3224.27</v>
      </c>
    </row>
    <row r="147" spans="1:14" ht="15.6" customHeight="1" x14ac:dyDescent="0.25">
      <c r="A147" s="511" t="s">
        <v>94</v>
      </c>
      <c r="B147" s="391">
        <v>15</v>
      </c>
      <c r="C147" s="289">
        <v>96</v>
      </c>
      <c r="D147" s="289">
        <v>2900</v>
      </c>
      <c r="E147" s="513" t="s">
        <v>149</v>
      </c>
      <c r="F147" s="514">
        <v>10</v>
      </c>
      <c r="G147" s="438">
        <f t="shared" si="19"/>
        <v>4.1759999999999999E-2</v>
      </c>
      <c r="H147" s="439">
        <f>D147*M80/1000000*F147</f>
        <v>2.5519999999999996</v>
      </c>
      <c r="I147" s="439"/>
      <c r="J147" s="289">
        <f t="shared" si="20"/>
        <v>4174.2874999999995</v>
      </c>
      <c r="K147" s="439"/>
      <c r="L147" s="289">
        <f t="shared" si="21"/>
        <v>4675.2019999999993</v>
      </c>
      <c r="M147" s="524">
        <v>88</v>
      </c>
      <c r="N147">
        <v>3339.43</v>
      </c>
    </row>
    <row r="148" spans="1:14" ht="15.6" customHeight="1" thickBot="1" x14ac:dyDescent="0.3">
      <c r="A148" s="519" t="s">
        <v>94</v>
      </c>
      <c r="B148" s="440">
        <v>15</v>
      </c>
      <c r="C148" s="309">
        <v>96</v>
      </c>
      <c r="D148" s="309">
        <v>3000</v>
      </c>
      <c r="E148" s="520" t="s">
        <v>149</v>
      </c>
      <c r="F148" s="441">
        <v>10</v>
      </c>
      <c r="G148" s="442">
        <f t="shared" si="19"/>
        <v>4.3200000000000002E-2</v>
      </c>
      <c r="H148" s="443">
        <f>D148*M81/1000000*F148</f>
        <v>2.64</v>
      </c>
      <c r="I148" s="443"/>
      <c r="J148" s="309">
        <f t="shared" si="20"/>
        <v>4355.7250000000004</v>
      </c>
      <c r="K148" s="443"/>
      <c r="L148" s="309">
        <f t="shared" si="21"/>
        <v>4878.4119999999994</v>
      </c>
      <c r="M148" s="524">
        <v>88</v>
      </c>
      <c r="N148">
        <v>3484.58</v>
      </c>
    </row>
    <row r="149" spans="1:14" x14ac:dyDescent="0.25">
      <c r="A149" s="511" t="s">
        <v>94</v>
      </c>
      <c r="B149" s="512">
        <v>15</v>
      </c>
      <c r="C149" s="290">
        <v>96</v>
      </c>
      <c r="D149" s="290">
        <v>1000</v>
      </c>
      <c r="E149" s="513" t="s">
        <v>150</v>
      </c>
      <c r="F149" s="514">
        <v>10</v>
      </c>
      <c r="G149" s="515">
        <f t="shared" ref="G149:G169" si="23">B149*C149*D149/1000000000*F149</f>
        <v>1.4400000000000001E-2</v>
      </c>
      <c r="H149" s="516">
        <f>D149*M149/1000000*F149</f>
        <v>0.87999999999999989</v>
      </c>
      <c r="I149" s="516"/>
      <c r="J149" s="290">
        <f>N149*1.25</f>
        <v>0</v>
      </c>
      <c r="K149" s="290"/>
      <c r="L149" s="290">
        <f>N149*1.4</f>
        <v>0</v>
      </c>
      <c r="M149" s="524">
        <v>88</v>
      </c>
    </row>
    <row r="150" spans="1:14" x14ac:dyDescent="0.25">
      <c r="A150" s="511" t="s">
        <v>94</v>
      </c>
      <c r="B150" s="512">
        <v>15</v>
      </c>
      <c r="C150" s="290">
        <v>96</v>
      </c>
      <c r="D150" s="290">
        <v>1100</v>
      </c>
      <c r="E150" s="513" t="s">
        <v>150</v>
      </c>
      <c r="F150" s="514">
        <v>10</v>
      </c>
      <c r="G150" s="515">
        <f t="shared" si="23"/>
        <v>1.584E-2</v>
      </c>
      <c r="H150" s="439">
        <f t="shared" ref="H150:H190" si="24">D150*M150/1000000*F150</f>
        <v>0.96799999999999997</v>
      </c>
      <c r="I150" s="439"/>
      <c r="J150" s="290">
        <f t="shared" ref="J150:J169" si="25">N150*1.25</f>
        <v>840.84999999999991</v>
      </c>
      <c r="K150" s="289"/>
      <c r="L150" s="290">
        <f t="shared" ref="L150:L169" si="26">N150*1.4</f>
        <v>941.75199999999984</v>
      </c>
      <c r="M150" s="524">
        <v>88</v>
      </c>
      <c r="N150">
        <v>672.68</v>
      </c>
    </row>
    <row r="151" spans="1:14" x14ac:dyDescent="0.25">
      <c r="A151" s="511" t="s">
        <v>94</v>
      </c>
      <c r="B151" s="512">
        <v>15</v>
      </c>
      <c r="C151" s="289">
        <v>96</v>
      </c>
      <c r="D151" s="289">
        <v>1200</v>
      </c>
      <c r="E151" s="513" t="s">
        <v>150</v>
      </c>
      <c r="F151" s="514">
        <v>10</v>
      </c>
      <c r="G151" s="438">
        <f t="shared" si="23"/>
        <v>1.728E-2</v>
      </c>
      <c r="H151" s="439">
        <f t="shared" si="24"/>
        <v>1.056</v>
      </c>
      <c r="I151" s="439"/>
      <c r="J151" s="290">
        <f t="shared" si="25"/>
        <v>917.28750000000002</v>
      </c>
      <c r="K151" s="289"/>
      <c r="L151" s="290">
        <f t="shared" si="26"/>
        <v>1027.3620000000001</v>
      </c>
      <c r="M151" s="524">
        <v>88</v>
      </c>
      <c r="N151">
        <v>733.83</v>
      </c>
    </row>
    <row r="152" spans="1:14" x14ac:dyDescent="0.25">
      <c r="A152" s="511" t="s">
        <v>94</v>
      </c>
      <c r="B152" s="512">
        <v>15</v>
      </c>
      <c r="C152" s="289">
        <v>96</v>
      </c>
      <c r="D152" s="289">
        <v>1300</v>
      </c>
      <c r="E152" s="513" t="s">
        <v>150</v>
      </c>
      <c r="F152" s="514">
        <v>10</v>
      </c>
      <c r="G152" s="438">
        <f t="shared" si="23"/>
        <v>1.8720000000000001E-2</v>
      </c>
      <c r="H152" s="439">
        <f t="shared" si="24"/>
        <v>1.1440000000000001</v>
      </c>
      <c r="I152" s="439"/>
      <c r="J152" s="290">
        <f t="shared" si="25"/>
        <v>993.72500000000002</v>
      </c>
      <c r="K152" s="289"/>
      <c r="L152" s="290">
        <f t="shared" si="26"/>
        <v>1112.972</v>
      </c>
      <c r="M152" s="524">
        <v>88</v>
      </c>
      <c r="N152">
        <v>794.98</v>
      </c>
    </row>
    <row r="153" spans="1:14" x14ac:dyDescent="0.25">
      <c r="A153" s="511" t="s">
        <v>94</v>
      </c>
      <c r="B153" s="512">
        <v>15</v>
      </c>
      <c r="C153" s="289">
        <v>96</v>
      </c>
      <c r="D153" s="289">
        <v>1400</v>
      </c>
      <c r="E153" s="513" t="s">
        <v>150</v>
      </c>
      <c r="F153" s="514">
        <v>10</v>
      </c>
      <c r="G153" s="438">
        <f t="shared" si="23"/>
        <v>2.0160000000000001E-2</v>
      </c>
      <c r="H153" s="439">
        <f t="shared" si="24"/>
        <v>1.232</v>
      </c>
      <c r="I153" s="439"/>
      <c r="J153" s="290">
        <f t="shared" si="25"/>
        <v>1070.175</v>
      </c>
      <c r="K153" s="289"/>
      <c r="L153" s="290">
        <f t="shared" si="26"/>
        <v>1198.596</v>
      </c>
      <c r="M153" s="524">
        <v>88</v>
      </c>
      <c r="N153">
        <v>856.14</v>
      </c>
    </row>
    <row r="154" spans="1:14" x14ac:dyDescent="0.25">
      <c r="A154" s="511" t="s">
        <v>94</v>
      </c>
      <c r="B154" s="512">
        <v>15</v>
      </c>
      <c r="C154" s="289">
        <v>96</v>
      </c>
      <c r="D154" s="289">
        <v>1500</v>
      </c>
      <c r="E154" s="513" t="s">
        <v>150</v>
      </c>
      <c r="F154" s="514">
        <v>10</v>
      </c>
      <c r="G154" s="438">
        <f t="shared" si="23"/>
        <v>2.1600000000000001E-2</v>
      </c>
      <c r="H154" s="439">
        <f t="shared" si="24"/>
        <v>1.32</v>
      </c>
      <c r="I154" s="439"/>
      <c r="J154" s="290">
        <f t="shared" si="25"/>
        <v>1146.6125</v>
      </c>
      <c r="K154" s="289"/>
      <c r="L154" s="290">
        <f t="shared" si="26"/>
        <v>1284.2059999999999</v>
      </c>
      <c r="M154" s="524">
        <v>88</v>
      </c>
      <c r="N154">
        <v>917.29</v>
      </c>
    </row>
    <row r="155" spans="1:14" x14ac:dyDescent="0.25">
      <c r="A155" s="511" t="s">
        <v>94</v>
      </c>
      <c r="B155" s="512">
        <v>15</v>
      </c>
      <c r="C155" s="289">
        <v>96</v>
      </c>
      <c r="D155" s="289">
        <v>1600</v>
      </c>
      <c r="E155" s="513" t="s">
        <v>150</v>
      </c>
      <c r="F155" s="514">
        <v>10</v>
      </c>
      <c r="G155" s="438">
        <f t="shared" si="23"/>
        <v>2.3040000000000001E-2</v>
      </c>
      <c r="H155" s="439">
        <f t="shared" si="24"/>
        <v>1.4080000000000001</v>
      </c>
      <c r="I155" s="439"/>
      <c r="J155" s="290">
        <f t="shared" si="25"/>
        <v>1223.0500000000002</v>
      </c>
      <c r="K155" s="289"/>
      <c r="L155" s="290">
        <f t="shared" si="26"/>
        <v>1369.816</v>
      </c>
      <c r="M155" s="524">
        <v>88</v>
      </c>
      <c r="N155">
        <v>978.44</v>
      </c>
    </row>
    <row r="156" spans="1:14" x14ac:dyDescent="0.25">
      <c r="A156" s="511" t="s">
        <v>94</v>
      </c>
      <c r="B156" s="512">
        <v>15</v>
      </c>
      <c r="C156" s="289">
        <v>96</v>
      </c>
      <c r="D156" s="289">
        <v>1700</v>
      </c>
      <c r="E156" s="513" t="s">
        <v>150</v>
      </c>
      <c r="F156" s="514">
        <v>10</v>
      </c>
      <c r="G156" s="438">
        <f t="shared" si="23"/>
        <v>2.4480000000000002E-2</v>
      </c>
      <c r="H156" s="439">
        <f t="shared" si="24"/>
        <v>1.496</v>
      </c>
      <c r="I156" s="439"/>
      <c r="J156" s="290">
        <f t="shared" si="25"/>
        <v>1299.5</v>
      </c>
      <c r="K156" s="289"/>
      <c r="L156" s="290">
        <f t="shared" si="26"/>
        <v>1455.4399999999998</v>
      </c>
      <c r="M156" s="524">
        <v>88</v>
      </c>
      <c r="N156">
        <v>1039.5999999999999</v>
      </c>
    </row>
    <row r="157" spans="1:14" x14ac:dyDescent="0.25">
      <c r="A157" s="511" t="s">
        <v>94</v>
      </c>
      <c r="B157" s="512">
        <v>15</v>
      </c>
      <c r="C157" s="289">
        <v>96</v>
      </c>
      <c r="D157" s="289">
        <v>1800</v>
      </c>
      <c r="E157" s="513" t="s">
        <v>150</v>
      </c>
      <c r="F157" s="514">
        <v>10</v>
      </c>
      <c r="G157" s="438">
        <f t="shared" si="23"/>
        <v>2.5920000000000002E-2</v>
      </c>
      <c r="H157" s="439">
        <f t="shared" si="24"/>
        <v>1.5840000000000001</v>
      </c>
      <c r="I157" s="439"/>
      <c r="J157" s="290">
        <f t="shared" si="25"/>
        <v>1623.4375</v>
      </c>
      <c r="K157" s="289"/>
      <c r="L157" s="290">
        <f t="shared" si="26"/>
        <v>1818.2499999999998</v>
      </c>
      <c r="M157" s="524">
        <v>88</v>
      </c>
      <c r="N157">
        <v>1298.75</v>
      </c>
    </row>
    <row r="158" spans="1:14" x14ac:dyDescent="0.25">
      <c r="A158" s="511" t="s">
        <v>94</v>
      </c>
      <c r="B158" s="512">
        <v>15</v>
      </c>
      <c r="C158" s="289">
        <v>96</v>
      </c>
      <c r="D158" s="289">
        <v>1900</v>
      </c>
      <c r="E158" s="513" t="s">
        <v>150</v>
      </c>
      <c r="F158" s="514">
        <v>10</v>
      </c>
      <c r="G158" s="438">
        <f t="shared" si="23"/>
        <v>2.7360000000000002E-2</v>
      </c>
      <c r="H158" s="439">
        <f t="shared" si="24"/>
        <v>1.6719999999999999</v>
      </c>
      <c r="I158" s="439"/>
      <c r="J158" s="290">
        <f t="shared" si="25"/>
        <v>1713.625</v>
      </c>
      <c r="K158" s="289"/>
      <c r="L158" s="290">
        <f t="shared" si="26"/>
        <v>1919.26</v>
      </c>
      <c r="M158" s="524">
        <v>88</v>
      </c>
      <c r="N158">
        <v>1370.9</v>
      </c>
    </row>
    <row r="159" spans="1:14" x14ac:dyDescent="0.25">
      <c r="A159" s="511" t="s">
        <v>94</v>
      </c>
      <c r="B159" s="512">
        <v>15</v>
      </c>
      <c r="C159" s="289">
        <v>96</v>
      </c>
      <c r="D159" s="289">
        <v>2000</v>
      </c>
      <c r="E159" s="513" t="s">
        <v>150</v>
      </c>
      <c r="F159" s="514">
        <v>10</v>
      </c>
      <c r="G159" s="438">
        <f t="shared" si="23"/>
        <v>2.8800000000000003E-2</v>
      </c>
      <c r="H159" s="439">
        <f t="shared" si="24"/>
        <v>1.7599999999999998</v>
      </c>
      <c r="I159" s="439"/>
      <c r="J159" s="290">
        <f t="shared" si="25"/>
        <v>2578.8125</v>
      </c>
      <c r="K159" s="289"/>
      <c r="L159" s="290">
        <f t="shared" si="26"/>
        <v>2888.27</v>
      </c>
      <c r="M159" s="524">
        <v>88</v>
      </c>
      <c r="N159">
        <v>2063.0500000000002</v>
      </c>
    </row>
    <row r="160" spans="1:14" x14ac:dyDescent="0.25">
      <c r="A160" s="511" t="s">
        <v>94</v>
      </c>
      <c r="B160" s="512">
        <v>15</v>
      </c>
      <c r="C160" s="289">
        <v>96</v>
      </c>
      <c r="D160" s="289">
        <v>2100</v>
      </c>
      <c r="E160" s="513" t="s">
        <v>150</v>
      </c>
      <c r="F160" s="514">
        <v>10</v>
      </c>
      <c r="G160" s="438">
        <f t="shared" si="23"/>
        <v>3.0240000000000003E-2</v>
      </c>
      <c r="H160" s="439">
        <f t="shared" si="24"/>
        <v>1.8479999999999999</v>
      </c>
      <c r="I160" s="439"/>
      <c r="J160" s="290">
        <f t="shared" si="25"/>
        <v>2707.7624999999998</v>
      </c>
      <c r="K160" s="289"/>
      <c r="L160" s="290">
        <f t="shared" si="26"/>
        <v>3032.694</v>
      </c>
      <c r="M160" s="524">
        <v>88</v>
      </c>
      <c r="N160">
        <v>2166.21</v>
      </c>
    </row>
    <row r="161" spans="1:14" x14ac:dyDescent="0.25">
      <c r="A161" s="511" t="s">
        <v>94</v>
      </c>
      <c r="B161" s="391">
        <v>15</v>
      </c>
      <c r="C161" s="289">
        <v>96</v>
      </c>
      <c r="D161" s="289">
        <v>2200</v>
      </c>
      <c r="E161" s="513" t="s">
        <v>150</v>
      </c>
      <c r="F161" s="514">
        <v>10</v>
      </c>
      <c r="G161" s="438">
        <f t="shared" si="23"/>
        <v>3.168E-2</v>
      </c>
      <c r="H161" s="439">
        <f t="shared" si="24"/>
        <v>1.9359999999999999</v>
      </c>
      <c r="I161" s="439"/>
      <c r="J161" s="290">
        <f t="shared" si="25"/>
        <v>2836.7000000000003</v>
      </c>
      <c r="K161" s="289"/>
      <c r="L161" s="290">
        <f t="shared" si="26"/>
        <v>3177.1039999999998</v>
      </c>
      <c r="M161" s="524">
        <v>88</v>
      </c>
      <c r="N161">
        <v>2269.36</v>
      </c>
    </row>
    <row r="162" spans="1:14" x14ac:dyDescent="0.25">
      <c r="A162" s="511" t="s">
        <v>94</v>
      </c>
      <c r="B162" s="391">
        <v>15</v>
      </c>
      <c r="C162" s="289">
        <v>96</v>
      </c>
      <c r="D162" s="289">
        <v>2300</v>
      </c>
      <c r="E162" s="513" t="s">
        <v>150</v>
      </c>
      <c r="F162" s="514">
        <v>10</v>
      </c>
      <c r="G162" s="438">
        <f t="shared" si="23"/>
        <v>3.3119999999999997E-2</v>
      </c>
      <c r="H162" s="439">
        <f t="shared" si="24"/>
        <v>2.024</v>
      </c>
      <c r="I162" s="439"/>
      <c r="J162" s="290">
        <f t="shared" si="25"/>
        <v>2965.6375000000003</v>
      </c>
      <c r="K162" s="289"/>
      <c r="L162" s="290">
        <f t="shared" si="26"/>
        <v>3321.5140000000001</v>
      </c>
      <c r="M162" s="524">
        <v>88</v>
      </c>
      <c r="N162">
        <v>2372.5100000000002</v>
      </c>
    </row>
    <row r="163" spans="1:14" x14ac:dyDescent="0.25">
      <c r="A163" s="511" t="s">
        <v>94</v>
      </c>
      <c r="B163" s="391">
        <v>15</v>
      </c>
      <c r="C163" s="289">
        <v>96</v>
      </c>
      <c r="D163" s="289">
        <v>2400</v>
      </c>
      <c r="E163" s="513" t="s">
        <v>150</v>
      </c>
      <c r="F163" s="514">
        <v>10</v>
      </c>
      <c r="G163" s="438">
        <f t="shared" si="23"/>
        <v>3.456E-2</v>
      </c>
      <c r="H163" s="439">
        <f t="shared" si="24"/>
        <v>2.1120000000000001</v>
      </c>
      <c r="I163" s="439"/>
      <c r="J163" s="290">
        <f t="shared" si="25"/>
        <v>3094.5749999999998</v>
      </c>
      <c r="K163" s="289"/>
      <c r="L163" s="290">
        <f t="shared" si="26"/>
        <v>3465.9239999999995</v>
      </c>
      <c r="M163" s="524">
        <v>88</v>
      </c>
      <c r="N163">
        <v>2475.66</v>
      </c>
    </row>
    <row r="164" spans="1:14" x14ac:dyDescent="0.25">
      <c r="A164" s="511" t="s">
        <v>94</v>
      </c>
      <c r="B164" s="391">
        <v>15</v>
      </c>
      <c r="C164" s="289">
        <v>96</v>
      </c>
      <c r="D164" s="289">
        <v>2500</v>
      </c>
      <c r="E164" s="513" t="s">
        <v>150</v>
      </c>
      <c r="F164" s="514">
        <v>10</v>
      </c>
      <c r="G164" s="438">
        <f t="shared" si="23"/>
        <v>3.5999999999999997E-2</v>
      </c>
      <c r="H164" s="439">
        <f t="shared" si="24"/>
        <v>2.2000000000000002</v>
      </c>
      <c r="I164" s="439"/>
      <c r="J164" s="290">
        <f t="shared" si="25"/>
        <v>3223.5250000000001</v>
      </c>
      <c r="K164" s="289"/>
      <c r="L164" s="290">
        <f t="shared" si="26"/>
        <v>3610.348</v>
      </c>
      <c r="M164" s="524">
        <v>88</v>
      </c>
      <c r="N164">
        <v>2578.8200000000002</v>
      </c>
    </row>
    <row r="165" spans="1:14" x14ac:dyDescent="0.25">
      <c r="A165" s="511" t="s">
        <v>94</v>
      </c>
      <c r="B165" s="391">
        <v>15</v>
      </c>
      <c r="C165" s="289">
        <v>96</v>
      </c>
      <c r="D165" s="289">
        <v>2600</v>
      </c>
      <c r="E165" s="513" t="s">
        <v>150</v>
      </c>
      <c r="F165" s="514">
        <v>10</v>
      </c>
      <c r="G165" s="438">
        <f t="shared" si="23"/>
        <v>3.7440000000000001E-2</v>
      </c>
      <c r="H165" s="439">
        <f t="shared" si="24"/>
        <v>2.2880000000000003</v>
      </c>
      <c r="I165" s="439"/>
      <c r="J165" s="290">
        <f t="shared" si="25"/>
        <v>3352.4624999999996</v>
      </c>
      <c r="K165" s="289"/>
      <c r="L165" s="290">
        <f t="shared" si="26"/>
        <v>3754.7579999999994</v>
      </c>
      <c r="M165" s="524">
        <v>88</v>
      </c>
      <c r="N165">
        <v>2681.97</v>
      </c>
    </row>
    <row r="166" spans="1:14" x14ac:dyDescent="0.25">
      <c r="A166" s="511" t="s">
        <v>94</v>
      </c>
      <c r="B166" s="391">
        <v>15</v>
      </c>
      <c r="C166" s="289">
        <v>96</v>
      </c>
      <c r="D166" s="289">
        <v>2700</v>
      </c>
      <c r="E166" s="513" t="s">
        <v>150</v>
      </c>
      <c r="F166" s="514">
        <v>10</v>
      </c>
      <c r="G166" s="438">
        <f t="shared" si="23"/>
        <v>3.8879999999999998E-2</v>
      </c>
      <c r="H166" s="439">
        <f t="shared" si="24"/>
        <v>2.3759999999999999</v>
      </c>
      <c r="I166" s="699"/>
      <c r="J166" s="290">
        <f t="shared" si="25"/>
        <v>3481.3999999999996</v>
      </c>
      <c r="K166" s="762"/>
      <c r="L166" s="290">
        <f t="shared" si="26"/>
        <v>3899.1679999999997</v>
      </c>
      <c r="M166" s="524">
        <v>88</v>
      </c>
      <c r="N166">
        <v>2785.12</v>
      </c>
    </row>
    <row r="167" spans="1:14" x14ac:dyDescent="0.25">
      <c r="A167" s="511" t="s">
        <v>94</v>
      </c>
      <c r="B167" s="391">
        <v>15</v>
      </c>
      <c r="C167" s="289">
        <v>96</v>
      </c>
      <c r="D167" s="289">
        <v>2800</v>
      </c>
      <c r="E167" s="513" t="s">
        <v>150</v>
      </c>
      <c r="F167" s="514">
        <v>10</v>
      </c>
      <c r="G167" s="438">
        <f t="shared" si="23"/>
        <v>4.0320000000000002E-2</v>
      </c>
      <c r="H167" s="439">
        <f t="shared" si="24"/>
        <v>2.464</v>
      </c>
      <c r="I167" s="699"/>
      <c r="J167" s="290">
        <f t="shared" si="25"/>
        <v>3610.3375000000001</v>
      </c>
      <c r="K167" s="762"/>
      <c r="L167" s="290">
        <f t="shared" si="26"/>
        <v>4043.5779999999995</v>
      </c>
      <c r="M167" s="524">
        <v>88</v>
      </c>
      <c r="N167">
        <v>2888.27</v>
      </c>
    </row>
    <row r="168" spans="1:14" x14ac:dyDescent="0.25">
      <c r="A168" s="511" t="s">
        <v>94</v>
      </c>
      <c r="B168" s="391">
        <v>15</v>
      </c>
      <c r="C168" s="289">
        <v>96</v>
      </c>
      <c r="D168" s="289">
        <v>2900</v>
      </c>
      <c r="E168" s="513" t="s">
        <v>150</v>
      </c>
      <c r="F168" s="514">
        <v>10</v>
      </c>
      <c r="G168" s="438">
        <f t="shared" si="23"/>
        <v>4.1759999999999999E-2</v>
      </c>
      <c r="H168" s="439">
        <f t="shared" si="24"/>
        <v>2.5519999999999996</v>
      </c>
      <c r="I168" s="699"/>
      <c r="J168" s="290">
        <f t="shared" si="25"/>
        <v>3739.2874999999999</v>
      </c>
      <c r="K168" s="762"/>
      <c r="L168" s="290">
        <f t="shared" si="26"/>
        <v>4188.0019999999995</v>
      </c>
      <c r="M168" s="524">
        <v>88</v>
      </c>
      <c r="N168">
        <v>2991.43</v>
      </c>
    </row>
    <row r="169" spans="1:14" ht="15.75" thickBot="1" x14ac:dyDescent="0.3">
      <c r="A169" s="519" t="s">
        <v>94</v>
      </c>
      <c r="B169" s="440">
        <v>15</v>
      </c>
      <c r="C169" s="309">
        <v>96</v>
      </c>
      <c r="D169" s="309">
        <v>3000</v>
      </c>
      <c r="E169" s="520" t="s">
        <v>150</v>
      </c>
      <c r="F169" s="441">
        <v>10</v>
      </c>
      <c r="G169" s="442">
        <f t="shared" si="23"/>
        <v>4.3200000000000002E-2</v>
      </c>
      <c r="H169" s="443">
        <f t="shared" si="24"/>
        <v>2.64</v>
      </c>
      <c r="I169" s="760"/>
      <c r="J169" s="309">
        <f t="shared" si="25"/>
        <v>3868.2249999999999</v>
      </c>
      <c r="K169" s="763"/>
      <c r="L169" s="309">
        <f t="shared" si="26"/>
        <v>4332.4119999999994</v>
      </c>
      <c r="M169" s="524">
        <v>88</v>
      </c>
      <c r="N169">
        <v>3094.58</v>
      </c>
    </row>
    <row r="170" spans="1:14" x14ac:dyDescent="0.25">
      <c r="A170" s="511" t="s">
        <v>94</v>
      </c>
      <c r="B170" s="512">
        <v>15</v>
      </c>
      <c r="C170" s="290">
        <v>96</v>
      </c>
      <c r="D170" s="290">
        <v>1000</v>
      </c>
      <c r="E170" s="513" t="s">
        <v>151</v>
      </c>
      <c r="F170" s="514">
        <v>10</v>
      </c>
      <c r="G170" s="515">
        <f t="shared" ref="G170:G190" si="27">B170*C170*D170/1000000000*F170</f>
        <v>1.4400000000000001E-2</v>
      </c>
      <c r="H170" s="516">
        <f t="shared" si="24"/>
        <v>0.87999999999999989</v>
      </c>
      <c r="I170" s="516"/>
      <c r="J170" s="290">
        <f>N170*1.25</f>
        <v>514.41249999999991</v>
      </c>
      <c r="K170" s="290"/>
      <c r="L170" s="290">
        <f>N170*1.4</f>
        <v>576.14199999999994</v>
      </c>
      <c r="M170" s="524">
        <v>88</v>
      </c>
      <c r="N170">
        <v>411.53</v>
      </c>
    </row>
    <row r="171" spans="1:14" x14ac:dyDescent="0.25">
      <c r="A171" s="511" t="s">
        <v>94</v>
      </c>
      <c r="B171" s="512">
        <v>15</v>
      </c>
      <c r="C171" s="290">
        <v>96</v>
      </c>
      <c r="D171" s="290">
        <v>1100</v>
      </c>
      <c r="E171" s="513" t="s">
        <v>151</v>
      </c>
      <c r="F171" s="514">
        <v>10</v>
      </c>
      <c r="G171" s="515">
        <f t="shared" si="27"/>
        <v>1.584E-2</v>
      </c>
      <c r="H171" s="439">
        <f t="shared" si="24"/>
        <v>0.96799999999999997</v>
      </c>
      <c r="I171" s="439"/>
      <c r="J171" s="290">
        <f t="shared" ref="J171:J190" si="28">N171*1.25</f>
        <v>565.85</v>
      </c>
      <c r="K171" s="289"/>
      <c r="L171" s="290">
        <f t="shared" ref="L171:L190" si="29">N171*1.4</f>
        <v>633.75199999999995</v>
      </c>
      <c r="M171" s="524">
        <v>88</v>
      </c>
      <c r="N171">
        <v>452.68</v>
      </c>
    </row>
    <row r="172" spans="1:14" x14ac:dyDescent="0.25">
      <c r="A172" s="511" t="s">
        <v>94</v>
      </c>
      <c r="B172" s="512">
        <v>15</v>
      </c>
      <c r="C172" s="289">
        <v>96</v>
      </c>
      <c r="D172" s="289">
        <v>1200</v>
      </c>
      <c r="E172" s="513" t="s">
        <v>151</v>
      </c>
      <c r="F172" s="514">
        <v>10</v>
      </c>
      <c r="G172" s="438">
        <f t="shared" si="27"/>
        <v>1.728E-2</v>
      </c>
      <c r="H172" s="439">
        <f t="shared" si="24"/>
        <v>1.056</v>
      </c>
      <c r="I172" s="439"/>
      <c r="J172" s="290">
        <f t="shared" si="28"/>
        <v>617.28750000000002</v>
      </c>
      <c r="K172" s="289"/>
      <c r="L172" s="290">
        <f t="shared" si="29"/>
        <v>691.36199999999997</v>
      </c>
      <c r="M172" s="524">
        <v>88</v>
      </c>
      <c r="N172">
        <v>493.83</v>
      </c>
    </row>
    <row r="173" spans="1:14" x14ac:dyDescent="0.25">
      <c r="A173" s="511" t="s">
        <v>94</v>
      </c>
      <c r="B173" s="512">
        <v>15</v>
      </c>
      <c r="C173" s="289">
        <v>96</v>
      </c>
      <c r="D173" s="289">
        <v>1300</v>
      </c>
      <c r="E173" s="513" t="s">
        <v>151</v>
      </c>
      <c r="F173" s="514">
        <v>10</v>
      </c>
      <c r="G173" s="438">
        <f t="shared" si="27"/>
        <v>1.8720000000000001E-2</v>
      </c>
      <c r="H173" s="439">
        <f t="shared" si="24"/>
        <v>1.1440000000000001</v>
      </c>
      <c r="I173" s="439"/>
      <c r="J173" s="290">
        <f t="shared" si="28"/>
        <v>668.72500000000002</v>
      </c>
      <c r="K173" s="289"/>
      <c r="L173" s="290">
        <f t="shared" si="29"/>
        <v>748.97199999999998</v>
      </c>
      <c r="M173" s="524">
        <v>88</v>
      </c>
      <c r="N173">
        <v>534.98</v>
      </c>
    </row>
    <row r="174" spans="1:14" x14ac:dyDescent="0.25">
      <c r="A174" s="511" t="s">
        <v>94</v>
      </c>
      <c r="B174" s="512">
        <v>15</v>
      </c>
      <c r="C174" s="289">
        <v>96</v>
      </c>
      <c r="D174" s="289">
        <v>1400</v>
      </c>
      <c r="E174" s="513" t="s">
        <v>151</v>
      </c>
      <c r="F174" s="514">
        <v>10</v>
      </c>
      <c r="G174" s="438">
        <f t="shared" si="27"/>
        <v>2.0160000000000001E-2</v>
      </c>
      <c r="H174" s="439">
        <f t="shared" si="24"/>
        <v>1.232</v>
      </c>
      <c r="I174" s="439"/>
      <c r="J174" s="290">
        <f t="shared" si="28"/>
        <v>720.17499999999995</v>
      </c>
      <c r="K174" s="289"/>
      <c r="L174" s="290">
        <f t="shared" si="29"/>
        <v>806.59599999999989</v>
      </c>
      <c r="M174" s="524">
        <v>88</v>
      </c>
      <c r="N174">
        <v>576.14</v>
      </c>
    </row>
    <row r="175" spans="1:14" x14ac:dyDescent="0.25">
      <c r="A175" s="511" t="s">
        <v>94</v>
      </c>
      <c r="B175" s="512">
        <v>15</v>
      </c>
      <c r="C175" s="289">
        <v>96</v>
      </c>
      <c r="D175" s="289">
        <v>1500</v>
      </c>
      <c r="E175" s="513" t="s">
        <v>151</v>
      </c>
      <c r="F175" s="514">
        <v>10</v>
      </c>
      <c r="G175" s="438">
        <f t="shared" si="27"/>
        <v>2.1600000000000001E-2</v>
      </c>
      <c r="H175" s="439">
        <f t="shared" si="24"/>
        <v>1.32</v>
      </c>
      <c r="I175" s="439"/>
      <c r="J175" s="290">
        <f t="shared" si="28"/>
        <v>771.61249999999995</v>
      </c>
      <c r="K175" s="289"/>
      <c r="L175" s="290">
        <f t="shared" si="29"/>
        <v>864.2059999999999</v>
      </c>
      <c r="M175" s="524">
        <v>88</v>
      </c>
      <c r="N175">
        <v>617.29</v>
      </c>
    </row>
    <row r="176" spans="1:14" x14ac:dyDescent="0.25">
      <c r="A176" s="511" t="s">
        <v>94</v>
      </c>
      <c r="B176" s="512">
        <v>15</v>
      </c>
      <c r="C176" s="289">
        <v>96</v>
      </c>
      <c r="D176" s="289">
        <v>1600</v>
      </c>
      <c r="E176" s="513" t="s">
        <v>151</v>
      </c>
      <c r="F176" s="514">
        <v>10</v>
      </c>
      <c r="G176" s="438">
        <f t="shared" si="27"/>
        <v>2.3040000000000001E-2</v>
      </c>
      <c r="H176" s="439">
        <f t="shared" si="24"/>
        <v>1.4080000000000001</v>
      </c>
      <c r="I176" s="439"/>
      <c r="J176" s="290">
        <f t="shared" si="28"/>
        <v>823.05000000000007</v>
      </c>
      <c r="K176" s="289"/>
      <c r="L176" s="290">
        <f t="shared" si="29"/>
        <v>921.81600000000003</v>
      </c>
      <c r="M176" s="524">
        <v>88</v>
      </c>
      <c r="N176">
        <v>658.44</v>
      </c>
    </row>
    <row r="177" spans="1:14" x14ac:dyDescent="0.25">
      <c r="A177" s="511" t="s">
        <v>94</v>
      </c>
      <c r="B177" s="512">
        <v>15</v>
      </c>
      <c r="C177" s="289">
        <v>96</v>
      </c>
      <c r="D177" s="289">
        <v>1700</v>
      </c>
      <c r="E177" s="513" t="s">
        <v>151</v>
      </c>
      <c r="F177" s="514">
        <v>10</v>
      </c>
      <c r="G177" s="438">
        <f t="shared" si="27"/>
        <v>2.4480000000000002E-2</v>
      </c>
      <c r="H177" s="439">
        <f t="shared" si="24"/>
        <v>1.496</v>
      </c>
      <c r="I177" s="439"/>
      <c r="J177" s="290">
        <f t="shared" si="28"/>
        <v>874.5</v>
      </c>
      <c r="K177" s="289"/>
      <c r="L177" s="290">
        <f t="shared" si="29"/>
        <v>979.43999999999994</v>
      </c>
      <c r="M177" s="524">
        <v>88</v>
      </c>
      <c r="N177">
        <v>699.6</v>
      </c>
    </row>
    <row r="178" spans="1:14" x14ac:dyDescent="0.25">
      <c r="A178" s="511" t="s">
        <v>94</v>
      </c>
      <c r="B178" s="512">
        <v>15</v>
      </c>
      <c r="C178" s="289">
        <v>96</v>
      </c>
      <c r="D178" s="289">
        <v>1800</v>
      </c>
      <c r="E178" s="513" t="s">
        <v>151</v>
      </c>
      <c r="F178" s="514">
        <v>10</v>
      </c>
      <c r="G178" s="438">
        <f t="shared" si="27"/>
        <v>2.5920000000000002E-2</v>
      </c>
      <c r="H178" s="439">
        <f t="shared" si="24"/>
        <v>1.5840000000000001</v>
      </c>
      <c r="I178" s="439"/>
      <c r="J178" s="290">
        <f t="shared" si="28"/>
        <v>1173.4375</v>
      </c>
      <c r="K178" s="289"/>
      <c r="L178" s="290">
        <f t="shared" si="29"/>
        <v>1314.25</v>
      </c>
      <c r="M178" s="524">
        <v>88</v>
      </c>
      <c r="N178">
        <v>938.75</v>
      </c>
    </row>
    <row r="179" spans="1:14" x14ac:dyDescent="0.25">
      <c r="A179" s="511" t="s">
        <v>94</v>
      </c>
      <c r="B179" s="512">
        <v>15</v>
      </c>
      <c r="C179" s="289">
        <v>96</v>
      </c>
      <c r="D179" s="289">
        <v>1900</v>
      </c>
      <c r="E179" s="513" t="s">
        <v>151</v>
      </c>
      <c r="F179" s="514">
        <v>10</v>
      </c>
      <c r="G179" s="438">
        <f t="shared" si="27"/>
        <v>2.7360000000000002E-2</v>
      </c>
      <c r="H179" s="439">
        <f t="shared" si="24"/>
        <v>1.6719999999999999</v>
      </c>
      <c r="I179" s="439"/>
      <c r="J179" s="290">
        <f t="shared" si="28"/>
        <v>1238.625</v>
      </c>
      <c r="K179" s="289"/>
      <c r="L179" s="290">
        <f t="shared" si="29"/>
        <v>1387.26</v>
      </c>
      <c r="M179" s="524">
        <v>88</v>
      </c>
      <c r="N179">
        <v>990.9</v>
      </c>
    </row>
    <row r="180" spans="1:14" x14ac:dyDescent="0.25">
      <c r="A180" s="511" t="s">
        <v>94</v>
      </c>
      <c r="B180" s="512">
        <v>15</v>
      </c>
      <c r="C180" s="289">
        <v>96</v>
      </c>
      <c r="D180" s="289">
        <v>2000</v>
      </c>
      <c r="E180" s="513" t="s">
        <v>151</v>
      </c>
      <c r="F180" s="514">
        <v>10</v>
      </c>
      <c r="G180" s="438">
        <f t="shared" si="27"/>
        <v>2.8800000000000003E-2</v>
      </c>
      <c r="H180" s="439">
        <f t="shared" si="24"/>
        <v>1.7599999999999998</v>
      </c>
      <c r="I180" s="439"/>
      <c r="J180" s="290">
        <f t="shared" si="28"/>
        <v>1678.8125</v>
      </c>
      <c r="K180" s="289"/>
      <c r="L180" s="290">
        <f t="shared" si="29"/>
        <v>1880.2699999999998</v>
      </c>
      <c r="M180" s="524">
        <v>88</v>
      </c>
      <c r="N180">
        <v>1343.05</v>
      </c>
    </row>
    <row r="181" spans="1:14" x14ac:dyDescent="0.25">
      <c r="A181" s="511" t="s">
        <v>94</v>
      </c>
      <c r="B181" s="512">
        <v>15</v>
      </c>
      <c r="C181" s="289">
        <v>96</v>
      </c>
      <c r="D181" s="289">
        <v>2100</v>
      </c>
      <c r="E181" s="513" t="s">
        <v>151</v>
      </c>
      <c r="F181" s="514">
        <v>10</v>
      </c>
      <c r="G181" s="438">
        <f t="shared" si="27"/>
        <v>3.0240000000000003E-2</v>
      </c>
      <c r="H181" s="439">
        <f t="shared" si="24"/>
        <v>1.8479999999999999</v>
      </c>
      <c r="I181" s="439"/>
      <c r="J181" s="290">
        <f t="shared" si="28"/>
        <v>1762.7625</v>
      </c>
      <c r="K181" s="289"/>
      <c r="L181" s="290">
        <f t="shared" si="29"/>
        <v>1974.2939999999999</v>
      </c>
      <c r="M181" s="524">
        <v>88</v>
      </c>
      <c r="N181">
        <v>1410.21</v>
      </c>
    </row>
    <row r="182" spans="1:14" x14ac:dyDescent="0.25">
      <c r="A182" s="511" t="s">
        <v>94</v>
      </c>
      <c r="B182" s="391">
        <v>15</v>
      </c>
      <c r="C182" s="289">
        <v>96</v>
      </c>
      <c r="D182" s="289">
        <v>2200</v>
      </c>
      <c r="E182" s="513" t="s">
        <v>151</v>
      </c>
      <c r="F182" s="514">
        <v>10</v>
      </c>
      <c r="G182" s="438">
        <f t="shared" si="27"/>
        <v>3.168E-2</v>
      </c>
      <c r="H182" s="439">
        <f t="shared" si="24"/>
        <v>1.9359999999999999</v>
      </c>
      <c r="I182" s="439"/>
      <c r="J182" s="290">
        <f t="shared" si="28"/>
        <v>1846.6999999999998</v>
      </c>
      <c r="K182" s="289"/>
      <c r="L182" s="290">
        <f t="shared" si="29"/>
        <v>2068.3039999999996</v>
      </c>
      <c r="M182" s="524">
        <v>88</v>
      </c>
      <c r="N182">
        <v>1477.36</v>
      </c>
    </row>
    <row r="183" spans="1:14" x14ac:dyDescent="0.25">
      <c r="A183" s="511" t="s">
        <v>94</v>
      </c>
      <c r="B183" s="391">
        <v>15</v>
      </c>
      <c r="C183" s="289">
        <v>96</v>
      </c>
      <c r="D183" s="289">
        <v>2300</v>
      </c>
      <c r="E183" s="513" t="s">
        <v>151</v>
      </c>
      <c r="F183" s="514">
        <v>10</v>
      </c>
      <c r="G183" s="438">
        <f t="shared" si="27"/>
        <v>3.3119999999999997E-2</v>
      </c>
      <c r="H183" s="439">
        <f t="shared" si="24"/>
        <v>2.024</v>
      </c>
      <c r="I183" s="439"/>
      <c r="J183" s="290">
        <f t="shared" si="28"/>
        <v>1901.8875</v>
      </c>
      <c r="K183" s="289"/>
      <c r="L183" s="290">
        <f t="shared" si="29"/>
        <v>2130.114</v>
      </c>
      <c r="M183" s="524">
        <v>88</v>
      </c>
      <c r="N183">
        <v>1521.51</v>
      </c>
    </row>
    <row r="184" spans="1:14" x14ac:dyDescent="0.25">
      <c r="A184" s="511" t="s">
        <v>94</v>
      </c>
      <c r="B184" s="391">
        <v>15</v>
      </c>
      <c r="C184" s="289">
        <v>96</v>
      </c>
      <c r="D184" s="289">
        <v>2400</v>
      </c>
      <c r="E184" s="513" t="s">
        <v>151</v>
      </c>
      <c r="F184" s="514">
        <v>10</v>
      </c>
      <c r="G184" s="438">
        <f t="shared" si="27"/>
        <v>3.456E-2</v>
      </c>
      <c r="H184" s="439">
        <f t="shared" si="24"/>
        <v>2.1120000000000001</v>
      </c>
      <c r="I184" s="439"/>
      <c r="J184" s="290">
        <f t="shared" si="28"/>
        <v>1984.575</v>
      </c>
      <c r="K184" s="289"/>
      <c r="L184" s="290">
        <f t="shared" si="29"/>
        <v>2222.7240000000002</v>
      </c>
      <c r="M184" s="524">
        <v>88</v>
      </c>
      <c r="N184">
        <v>1587.66</v>
      </c>
    </row>
    <row r="185" spans="1:14" x14ac:dyDescent="0.25">
      <c r="A185" s="511" t="s">
        <v>94</v>
      </c>
      <c r="B185" s="391">
        <v>15</v>
      </c>
      <c r="C185" s="289">
        <v>96</v>
      </c>
      <c r="D185" s="289">
        <v>2500</v>
      </c>
      <c r="E185" s="513" t="s">
        <v>151</v>
      </c>
      <c r="F185" s="514">
        <v>10</v>
      </c>
      <c r="G185" s="438">
        <f t="shared" si="27"/>
        <v>3.5999999999999997E-2</v>
      </c>
      <c r="H185" s="439">
        <f t="shared" si="24"/>
        <v>2.2000000000000002</v>
      </c>
      <c r="I185" s="439"/>
      <c r="J185" s="290">
        <f t="shared" si="28"/>
        <v>2067.2750000000001</v>
      </c>
      <c r="K185" s="289"/>
      <c r="L185" s="290">
        <f t="shared" si="29"/>
        <v>2315.348</v>
      </c>
      <c r="M185" s="524">
        <v>88</v>
      </c>
      <c r="N185">
        <v>1653.82</v>
      </c>
    </row>
    <row r="186" spans="1:14" x14ac:dyDescent="0.25">
      <c r="A186" s="511" t="s">
        <v>94</v>
      </c>
      <c r="B186" s="391">
        <v>15</v>
      </c>
      <c r="C186" s="289">
        <v>96</v>
      </c>
      <c r="D186" s="289">
        <v>2600</v>
      </c>
      <c r="E186" s="513" t="s">
        <v>151</v>
      </c>
      <c r="F186" s="514">
        <v>10</v>
      </c>
      <c r="G186" s="438">
        <f t="shared" si="27"/>
        <v>3.7440000000000001E-2</v>
      </c>
      <c r="H186" s="439">
        <f t="shared" si="24"/>
        <v>2.2880000000000003</v>
      </c>
      <c r="I186" s="439"/>
      <c r="J186" s="290">
        <f t="shared" si="28"/>
        <v>2149.9625000000001</v>
      </c>
      <c r="K186" s="289"/>
      <c r="L186" s="290">
        <f t="shared" si="29"/>
        <v>2407.9580000000001</v>
      </c>
      <c r="M186" s="524">
        <v>88</v>
      </c>
      <c r="N186">
        <v>1719.97</v>
      </c>
    </row>
    <row r="187" spans="1:14" x14ac:dyDescent="0.25">
      <c r="A187" s="511" t="s">
        <v>94</v>
      </c>
      <c r="B187" s="391">
        <v>15</v>
      </c>
      <c r="C187" s="289">
        <v>96</v>
      </c>
      <c r="D187" s="289">
        <v>2700</v>
      </c>
      <c r="E187" s="513" t="s">
        <v>151</v>
      </c>
      <c r="F187" s="514">
        <v>10</v>
      </c>
      <c r="G187" s="438">
        <f t="shared" si="27"/>
        <v>3.8879999999999998E-2</v>
      </c>
      <c r="H187" s="439">
        <f t="shared" si="24"/>
        <v>2.3759999999999999</v>
      </c>
      <c r="I187" s="699"/>
      <c r="J187" s="290">
        <f t="shared" si="28"/>
        <v>2232.6499999999996</v>
      </c>
      <c r="K187" s="762"/>
      <c r="L187" s="290">
        <f t="shared" si="29"/>
        <v>2500.5679999999998</v>
      </c>
      <c r="M187" s="524">
        <v>88</v>
      </c>
      <c r="N187">
        <v>1786.12</v>
      </c>
    </row>
    <row r="188" spans="1:14" x14ac:dyDescent="0.25">
      <c r="A188" s="511" t="s">
        <v>94</v>
      </c>
      <c r="B188" s="391">
        <v>15</v>
      </c>
      <c r="C188" s="289">
        <v>96</v>
      </c>
      <c r="D188" s="289">
        <v>2800</v>
      </c>
      <c r="E188" s="513" t="s">
        <v>151</v>
      </c>
      <c r="F188" s="514">
        <v>10</v>
      </c>
      <c r="G188" s="438">
        <f t="shared" si="27"/>
        <v>4.0320000000000002E-2</v>
      </c>
      <c r="H188" s="439">
        <f t="shared" si="24"/>
        <v>2.464</v>
      </c>
      <c r="I188" s="699"/>
      <c r="J188" s="290">
        <f t="shared" si="28"/>
        <v>2315.3375000000001</v>
      </c>
      <c r="K188" s="762"/>
      <c r="L188" s="290">
        <f t="shared" si="29"/>
        <v>2593.1779999999999</v>
      </c>
      <c r="M188" s="524">
        <v>88</v>
      </c>
      <c r="N188">
        <v>1852.27</v>
      </c>
    </row>
    <row r="189" spans="1:14" x14ac:dyDescent="0.25">
      <c r="A189" s="511" t="s">
        <v>94</v>
      </c>
      <c r="B189" s="391">
        <v>15</v>
      </c>
      <c r="C189" s="289">
        <v>96</v>
      </c>
      <c r="D189" s="289">
        <v>2900</v>
      </c>
      <c r="E189" s="513" t="s">
        <v>151</v>
      </c>
      <c r="F189" s="514">
        <v>10</v>
      </c>
      <c r="G189" s="438">
        <f t="shared" si="27"/>
        <v>4.1759999999999999E-2</v>
      </c>
      <c r="H189" s="439">
        <f t="shared" si="24"/>
        <v>2.5519999999999996</v>
      </c>
      <c r="I189" s="699"/>
      <c r="J189" s="290">
        <f t="shared" si="28"/>
        <v>2398.0374999999999</v>
      </c>
      <c r="K189" s="762"/>
      <c r="L189" s="290">
        <f t="shared" si="29"/>
        <v>2685.8020000000001</v>
      </c>
      <c r="M189" s="524">
        <v>88</v>
      </c>
      <c r="N189">
        <v>1918.43</v>
      </c>
    </row>
    <row r="190" spans="1:14" ht="15.75" thickBot="1" x14ac:dyDescent="0.3">
      <c r="A190" s="519" t="s">
        <v>94</v>
      </c>
      <c r="B190" s="440">
        <v>15</v>
      </c>
      <c r="C190" s="309">
        <v>96</v>
      </c>
      <c r="D190" s="309">
        <v>3000</v>
      </c>
      <c r="E190" s="520" t="s">
        <v>151</v>
      </c>
      <c r="F190" s="441">
        <v>10</v>
      </c>
      <c r="G190" s="442">
        <f t="shared" si="27"/>
        <v>4.3200000000000002E-2</v>
      </c>
      <c r="H190" s="443">
        <f t="shared" si="24"/>
        <v>2.64</v>
      </c>
      <c r="I190" s="760"/>
      <c r="J190" s="309">
        <f t="shared" si="28"/>
        <v>2518.2249999999999</v>
      </c>
      <c r="K190" s="763"/>
      <c r="L190" s="309">
        <f t="shared" si="29"/>
        <v>2820.4119999999998</v>
      </c>
      <c r="M190" s="524">
        <v>88</v>
      </c>
      <c r="N190">
        <v>2014.58</v>
      </c>
    </row>
    <row r="191" spans="1:14" ht="15.75" thickBot="1" x14ac:dyDescent="0.3">
      <c r="A191" s="511" t="s">
        <v>95</v>
      </c>
      <c r="B191" s="512">
        <v>26</v>
      </c>
      <c r="C191" s="290">
        <v>90</v>
      </c>
      <c r="D191" s="290">
        <v>1000</v>
      </c>
      <c r="E191" s="513" t="s">
        <v>149</v>
      </c>
      <c r="F191" s="514">
        <v>1</v>
      </c>
      <c r="G191" s="525">
        <f t="shared" ref="G191:G207" si="30">B191*C191*D191/1000000000*F191</f>
        <v>2.3400000000000001E-3</v>
      </c>
      <c r="H191" s="526"/>
      <c r="I191" s="761"/>
      <c r="J191" s="766">
        <f>N191*1.25</f>
        <v>152.75</v>
      </c>
      <c r="K191" s="766"/>
      <c r="L191" s="766">
        <f>N191*1.4</f>
        <v>171.07999999999998</v>
      </c>
      <c r="N191">
        <v>122.2</v>
      </c>
    </row>
    <row r="192" spans="1:14" ht="15.75" thickBot="1" x14ac:dyDescent="0.3">
      <c r="A192" s="511" t="s">
        <v>95</v>
      </c>
      <c r="B192" s="512">
        <v>26</v>
      </c>
      <c r="C192" s="290">
        <v>90</v>
      </c>
      <c r="D192" s="289">
        <v>1100</v>
      </c>
      <c r="E192" s="513" t="s">
        <v>149</v>
      </c>
      <c r="F192" s="514">
        <v>1</v>
      </c>
      <c r="G192" s="442">
        <f t="shared" si="30"/>
        <v>2.5739999999999999E-3</v>
      </c>
      <c r="H192" s="443"/>
      <c r="I192" s="699"/>
      <c r="J192" s="766">
        <f t="shared" ref="J192:J207" si="31">N192*1.25</f>
        <v>168.02499999999998</v>
      </c>
      <c r="K192" s="764"/>
      <c r="L192" s="766">
        <f t="shared" ref="L192:L207" si="32">N192*1.4</f>
        <v>188.18799999999996</v>
      </c>
      <c r="N192">
        <v>134.41999999999999</v>
      </c>
    </row>
    <row r="193" spans="1:14" s="732" customFormat="1" ht="15.75" thickBot="1" x14ac:dyDescent="0.3">
      <c r="A193" s="511" t="s">
        <v>95</v>
      </c>
      <c r="B193" s="512">
        <v>26</v>
      </c>
      <c r="C193" s="290">
        <v>90</v>
      </c>
      <c r="D193" s="289">
        <v>1200</v>
      </c>
      <c r="E193" s="513" t="s">
        <v>149</v>
      </c>
      <c r="F193" s="514">
        <v>0</v>
      </c>
      <c r="G193" s="442">
        <f t="shared" si="30"/>
        <v>0</v>
      </c>
      <c r="H193" s="443"/>
      <c r="I193" s="699"/>
      <c r="J193" s="766">
        <f t="shared" si="31"/>
        <v>183.29999999999998</v>
      </c>
      <c r="K193" s="764"/>
      <c r="L193" s="766">
        <f t="shared" si="32"/>
        <v>205.29599999999996</v>
      </c>
      <c r="N193" s="732">
        <v>146.63999999999999</v>
      </c>
    </row>
    <row r="194" spans="1:14" ht="15.75" thickBot="1" x14ac:dyDescent="0.3">
      <c r="A194" s="511" t="s">
        <v>95</v>
      </c>
      <c r="B194" s="512">
        <v>26</v>
      </c>
      <c r="C194" s="290">
        <v>90</v>
      </c>
      <c r="D194" s="289">
        <v>1300</v>
      </c>
      <c r="E194" s="513" t="s">
        <v>149</v>
      </c>
      <c r="F194" s="514">
        <v>1</v>
      </c>
      <c r="G194" s="442">
        <f t="shared" si="30"/>
        <v>3.042E-3</v>
      </c>
      <c r="H194" s="443"/>
      <c r="I194" s="699"/>
      <c r="J194" s="766">
        <f t="shared" si="31"/>
        <v>203.75</v>
      </c>
      <c r="K194" s="764"/>
      <c r="L194" s="766">
        <f t="shared" si="32"/>
        <v>228.2</v>
      </c>
      <c r="N194">
        <v>163</v>
      </c>
    </row>
    <row r="195" spans="1:14" s="732" customFormat="1" ht="15.75" thickBot="1" x14ac:dyDescent="0.3">
      <c r="A195" s="511" t="s">
        <v>95</v>
      </c>
      <c r="B195" s="512">
        <v>26</v>
      </c>
      <c r="C195" s="290">
        <v>90</v>
      </c>
      <c r="D195" s="289">
        <v>1400</v>
      </c>
      <c r="E195" s="513" t="s">
        <v>149</v>
      </c>
      <c r="F195" s="514">
        <v>0</v>
      </c>
      <c r="G195" s="442">
        <f t="shared" si="30"/>
        <v>0</v>
      </c>
      <c r="H195" s="443"/>
      <c r="I195" s="699"/>
      <c r="J195" s="766">
        <f t="shared" si="31"/>
        <v>247.5</v>
      </c>
      <c r="K195" s="764"/>
      <c r="L195" s="766">
        <f t="shared" si="32"/>
        <v>277.2</v>
      </c>
      <c r="N195" s="732">
        <v>198</v>
      </c>
    </row>
    <row r="196" spans="1:14" ht="15.75" thickBot="1" x14ac:dyDescent="0.3">
      <c r="A196" s="511" t="s">
        <v>95</v>
      </c>
      <c r="B196" s="512">
        <v>26</v>
      </c>
      <c r="C196" s="290">
        <v>90</v>
      </c>
      <c r="D196" s="289">
        <v>1500</v>
      </c>
      <c r="E196" s="513" t="s">
        <v>149</v>
      </c>
      <c r="F196" s="514">
        <v>1</v>
      </c>
      <c r="G196" s="442">
        <f t="shared" si="30"/>
        <v>3.5100000000000001E-3</v>
      </c>
      <c r="H196" s="443"/>
      <c r="I196" s="699"/>
      <c r="J196" s="766">
        <f t="shared" si="31"/>
        <v>270.38749999999999</v>
      </c>
      <c r="K196" s="764"/>
      <c r="L196" s="766">
        <f t="shared" si="32"/>
        <v>302.834</v>
      </c>
      <c r="N196">
        <v>216.31</v>
      </c>
    </row>
    <row r="197" spans="1:14" ht="15.75" thickBot="1" x14ac:dyDescent="0.3">
      <c r="A197" s="511" t="s">
        <v>95</v>
      </c>
      <c r="B197" s="512">
        <v>26</v>
      </c>
      <c r="C197" s="290">
        <v>90</v>
      </c>
      <c r="D197" s="289">
        <v>1600</v>
      </c>
      <c r="E197" s="513" t="s">
        <v>149</v>
      </c>
      <c r="F197" s="514">
        <v>1</v>
      </c>
      <c r="G197" s="442">
        <f t="shared" si="30"/>
        <v>3.7439999999999999E-3</v>
      </c>
      <c r="H197" s="443"/>
      <c r="I197" s="699"/>
      <c r="J197" s="766">
        <f t="shared" si="31"/>
        <v>289</v>
      </c>
      <c r="K197" s="764"/>
      <c r="L197" s="766">
        <f t="shared" si="32"/>
        <v>323.67999999999995</v>
      </c>
      <c r="N197">
        <v>231.2</v>
      </c>
    </row>
    <row r="198" spans="1:14" ht="15.75" thickBot="1" x14ac:dyDescent="0.3">
      <c r="A198" s="511" t="s">
        <v>95</v>
      </c>
      <c r="B198" s="512">
        <v>26</v>
      </c>
      <c r="C198" s="290">
        <v>90</v>
      </c>
      <c r="D198" s="289">
        <v>1700</v>
      </c>
      <c r="E198" s="513" t="s">
        <v>149</v>
      </c>
      <c r="F198" s="514">
        <v>1</v>
      </c>
      <c r="G198" s="442">
        <f t="shared" si="30"/>
        <v>3.9779999999999998E-3</v>
      </c>
      <c r="H198" s="443"/>
      <c r="I198" s="699"/>
      <c r="J198" s="766">
        <f t="shared" si="31"/>
        <v>306.4375</v>
      </c>
      <c r="K198" s="764"/>
      <c r="L198" s="766">
        <f t="shared" si="32"/>
        <v>343.21</v>
      </c>
      <c r="N198">
        <v>245.15</v>
      </c>
    </row>
    <row r="199" spans="1:14" ht="15.75" thickBot="1" x14ac:dyDescent="0.3">
      <c r="A199" s="511" t="s">
        <v>95</v>
      </c>
      <c r="B199" s="512">
        <v>26</v>
      </c>
      <c r="C199" s="290">
        <v>90</v>
      </c>
      <c r="D199" s="289">
        <v>1800</v>
      </c>
      <c r="E199" s="513" t="s">
        <v>149</v>
      </c>
      <c r="F199" s="514">
        <v>1</v>
      </c>
      <c r="G199" s="442">
        <f t="shared" si="30"/>
        <v>4.2119999999999996E-3</v>
      </c>
      <c r="H199" s="443"/>
      <c r="I199" s="699"/>
      <c r="J199" s="766">
        <f t="shared" si="31"/>
        <v>442.125</v>
      </c>
      <c r="K199" s="764"/>
      <c r="L199" s="766">
        <f t="shared" si="32"/>
        <v>495.17999999999995</v>
      </c>
      <c r="N199">
        <v>353.7</v>
      </c>
    </row>
    <row r="200" spans="1:14" s="732" customFormat="1" ht="15.75" thickBot="1" x14ac:dyDescent="0.3">
      <c r="A200" s="511" t="s">
        <v>95</v>
      </c>
      <c r="B200" s="512">
        <v>26</v>
      </c>
      <c r="C200" s="290">
        <v>90</v>
      </c>
      <c r="D200" s="289">
        <v>1900</v>
      </c>
      <c r="E200" s="513" t="s">
        <v>149</v>
      </c>
      <c r="F200" s="514">
        <v>0</v>
      </c>
      <c r="G200" s="442">
        <f t="shared" si="30"/>
        <v>0</v>
      </c>
      <c r="H200" s="443"/>
      <c r="I200" s="699"/>
      <c r="J200" s="766">
        <f t="shared" si="31"/>
        <v>466.6875</v>
      </c>
      <c r="K200" s="764"/>
      <c r="L200" s="766">
        <f t="shared" si="32"/>
        <v>522.69000000000005</v>
      </c>
      <c r="N200" s="732">
        <v>373.35</v>
      </c>
    </row>
    <row r="201" spans="1:14" ht="15.75" thickBot="1" x14ac:dyDescent="0.3">
      <c r="A201" s="511" t="s">
        <v>95</v>
      </c>
      <c r="B201" s="512">
        <v>26</v>
      </c>
      <c r="C201" s="290">
        <v>90</v>
      </c>
      <c r="D201" s="289">
        <v>2000</v>
      </c>
      <c r="E201" s="513" t="s">
        <v>149</v>
      </c>
      <c r="F201" s="514">
        <v>1</v>
      </c>
      <c r="G201" s="442">
        <f t="shared" si="30"/>
        <v>4.6800000000000001E-3</v>
      </c>
      <c r="H201" s="443"/>
      <c r="I201" s="699"/>
      <c r="J201" s="766">
        <f t="shared" si="31"/>
        <v>491.25</v>
      </c>
      <c r="K201" s="764"/>
      <c r="L201" s="766">
        <f t="shared" si="32"/>
        <v>550.19999999999993</v>
      </c>
      <c r="N201">
        <v>393</v>
      </c>
    </row>
    <row r="202" spans="1:14" ht="15.75" thickBot="1" x14ac:dyDescent="0.3">
      <c r="A202" s="511" t="s">
        <v>95</v>
      </c>
      <c r="B202" s="512">
        <v>26</v>
      </c>
      <c r="C202" s="290">
        <v>90</v>
      </c>
      <c r="D202" s="289">
        <v>2100</v>
      </c>
      <c r="E202" s="513" t="s">
        <v>149</v>
      </c>
      <c r="F202" s="514">
        <v>1</v>
      </c>
      <c r="G202" s="442">
        <f t="shared" si="30"/>
        <v>4.914E-3</v>
      </c>
      <c r="H202" s="443"/>
      <c r="I202" s="699"/>
      <c r="J202" s="766">
        <f t="shared" si="31"/>
        <v>515.8125</v>
      </c>
      <c r="K202" s="764"/>
      <c r="L202" s="766">
        <f t="shared" si="32"/>
        <v>577.70999999999992</v>
      </c>
      <c r="N202">
        <v>412.65</v>
      </c>
    </row>
    <row r="203" spans="1:14" ht="15.75" thickBot="1" x14ac:dyDescent="0.3">
      <c r="A203" s="511" t="s">
        <v>95</v>
      </c>
      <c r="B203" s="512">
        <v>26</v>
      </c>
      <c r="C203" s="290">
        <v>90</v>
      </c>
      <c r="D203" s="289">
        <v>2200</v>
      </c>
      <c r="E203" s="513" t="s">
        <v>149</v>
      </c>
      <c r="F203" s="514">
        <v>1</v>
      </c>
      <c r="G203" s="442">
        <f t="shared" si="30"/>
        <v>5.1479999999999998E-3</v>
      </c>
      <c r="H203" s="443"/>
      <c r="I203" s="699"/>
      <c r="J203" s="766">
        <f t="shared" si="31"/>
        <v>540.375</v>
      </c>
      <c r="K203" s="764"/>
      <c r="L203" s="766">
        <f t="shared" si="32"/>
        <v>605.22</v>
      </c>
      <c r="N203">
        <v>432.3</v>
      </c>
    </row>
    <row r="204" spans="1:14" s="732" customFormat="1" ht="15.75" thickBot="1" x14ac:dyDescent="0.3">
      <c r="A204" s="511" t="s">
        <v>95</v>
      </c>
      <c r="B204" s="512">
        <v>26</v>
      </c>
      <c r="C204" s="290">
        <v>90</v>
      </c>
      <c r="D204" s="289">
        <v>2300</v>
      </c>
      <c r="E204" s="513" t="s">
        <v>149</v>
      </c>
      <c r="F204" s="514">
        <v>2</v>
      </c>
      <c r="G204" s="442">
        <f t="shared" si="30"/>
        <v>1.0763999999999999E-2</v>
      </c>
      <c r="H204" s="443"/>
      <c r="I204" s="699"/>
      <c r="J204" s="766">
        <f t="shared" si="31"/>
        <v>564.9375</v>
      </c>
      <c r="K204" s="764"/>
      <c r="L204" s="766">
        <f t="shared" si="32"/>
        <v>632.7299999999999</v>
      </c>
      <c r="N204" s="732">
        <v>451.95</v>
      </c>
    </row>
    <row r="205" spans="1:14" s="732" customFormat="1" ht="15.75" thickBot="1" x14ac:dyDescent="0.3">
      <c r="A205" s="511" t="s">
        <v>95</v>
      </c>
      <c r="B205" s="512">
        <v>26</v>
      </c>
      <c r="C205" s="290">
        <v>90</v>
      </c>
      <c r="D205" s="289">
        <v>2400</v>
      </c>
      <c r="E205" s="513" t="s">
        <v>149</v>
      </c>
      <c r="F205" s="514">
        <v>3</v>
      </c>
      <c r="G205" s="442">
        <f t="shared" si="30"/>
        <v>1.6848000000000002E-2</v>
      </c>
      <c r="H205" s="443"/>
      <c r="I205" s="699"/>
      <c r="J205" s="766">
        <f t="shared" si="31"/>
        <v>589.5</v>
      </c>
      <c r="K205" s="764"/>
      <c r="L205" s="766">
        <f t="shared" si="32"/>
        <v>660.24</v>
      </c>
      <c r="N205" s="732">
        <v>471.6</v>
      </c>
    </row>
    <row r="206" spans="1:14" s="732" customFormat="1" ht="15.75" thickBot="1" x14ac:dyDescent="0.3">
      <c r="A206" s="511" t="s">
        <v>95</v>
      </c>
      <c r="B206" s="512">
        <v>26</v>
      </c>
      <c r="C206" s="290">
        <v>90</v>
      </c>
      <c r="D206" s="289">
        <v>2500</v>
      </c>
      <c r="E206" s="513" t="s">
        <v>149</v>
      </c>
      <c r="F206" s="514">
        <v>4</v>
      </c>
      <c r="G206" s="442">
        <f t="shared" si="30"/>
        <v>2.3400000000000001E-2</v>
      </c>
      <c r="H206" s="443"/>
      <c r="I206" s="699"/>
      <c r="J206" s="766">
        <f t="shared" si="31"/>
        <v>614.0625</v>
      </c>
      <c r="K206" s="764"/>
      <c r="L206" s="766">
        <f t="shared" si="32"/>
        <v>687.75</v>
      </c>
      <c r="N206" s="732">
        <v>491.25</v>
      </c>
    </row>
    <row r="207" spans="1:14" ht="15.75" thickBot="1" x14ac:dyDescent="0.3">
      <c r="A207" s="521" t="s">
        <v>95</v>
      </c>
      <c r="B207" s="522">
        <v>26</v>
      </c>
      <c r="C207" s="523">
        <v>90</v>
      </c>
      <c r="D207" s="309">
        <v>2600</v>
      </c>
      <c r="E207" s="749" t="s">
        <v>149</v>
      </c>
      <c r="F207" s="752">
        <v>1</v>
      </c>
      <c r="G207" s="442">
        <f t="shared" si="30"/>
        <v>6.084E-3</v>
      </c>
      <c r="H207" s="443"/>
      <c r="I207" s="760"/>
      <c r="J207" s="765">
        <f t="shared" si="31"/>
        <v>638.61249999999995</v>
      </c>
      <c r="K207" s="765"/>
      <c r="L207" s="765">
        <f t="shared" si="32"/>
        <v>715.24599999999998</v>
      </c>
      <c r="N207">
        <v>510.89</v>
      </c>
    </row>
    <row r="208" spans="1:14" ht="15.75" thickBot="1" x14ac:dyDescent="0.3">
      <c r="A208" s="511" t="s">
        <v>95</v>
      </c>
      <c r="B208" s="512">
        <v>26</v>
      </c>
      <c r="C208" s="290">
        <v>90</v>
      </c>
      <c r="D208" s="290">
        <v>1000</v>
      </c>
      <c r="E208" s="520" t="s">
        <v>150</v>
      </c>
      <c r="F208" s="514">
        <v>1</v>
      </c>
      <c r="G208" s="525">
        <f t="shared" ref="G208:G237" si="33">B208*C208*D208/1000000000*F208</f>
        <v>2.3400000000000001E-3</v>
      </c>
      <c r="H208" s="526"/>
      <c r="I208" s="761"/>
      <c r="J208" s="766">
        <f>N208*1.25</f>
        <v>139.375</v>
      </c>
      <c r="K208" s="766"/>
      <c r="L208" s="766">
        <f>N208*1.4</f>
        <v>156.1</v>
      </c>
      <c r="N208">
        <v>111.5</v>
      </c>
    </row>
    <row r="209" spans="1:14" ht="15.75" thickBot="1" x14ac:dyDescent="0.3">
      <c r="A209" s="511" t="s">
        <v>95</v>
      </c>
      <c r="B209" s="512">
        <v>26</v>
      </c>
      <c r="C209" s="290">
        <v>90</v>
      </c>
      <c r="D209" s="289">
        <v>1100</v>
      </c>
      <c r="E209" s="520" t="s">
        <v>150</v>
      </c>
      <c r="F209" s="514">
        <v>1</v>
      </c>
      <c r="G209" s="442">
        <f t="shared" si="33"/>
        <v>2.5739999999999999E-3</v>
      </c>
      <c r="H209" s="443"/>
      <c r="I209" s="699"/>
      <c r="J209" s="766">
        <f t="shared" ref="J209:J220" si="34">N209*1.25</f>
        <v>153.3125</v>
      </c>
      <c r="K209" s="764"/>
      <c r="L209" s="766">
        <f t="shared" ref="L209:L220" si="35">N209*1.4</f>
        <v>171.71</v>
      </c>
      <c r="N209">
        <v>122.65</v>
      </c>
    </row>
    <row r="210" spans="1:14" ht="15.75" thickBot="1" x14ac:dyDescent="0.3">
      <c r="A210" s="511" t="s">
        <v>95</v>
      </c>
      <c r="B210" s="512">
        <v>26</v>
      </c>
      <c r="C210" s="290">
        <v>90</v>
      </c>
      <c r="D210" s="289">
        <v>1200</v>
      </c>
      <c r="E210" s="520" t="s">
        <v>150</v>
      </c>
      <c r="F210" s="514">
        <v>0</v>
      </c>
      <c r="G210" s="442">
        <f t="shared" si="33"/>
        <v>0</v>
      </c>
      <c r="H210" s="443"/>
      <c r="I210" s="699"/>
      <c r="J210" s="766">
        <f t="shared" si="34"/>
        <v>166.25</v>
      </c>
      <c r="K210" s="764"/>
      <c r="L210" s="766">
        <f t="shared" si="35"/>
        <v>186.2</v>
      </c>
      <c r="N210" s="732">
        <v>133</v>
      </c>
    </row>
    <row r="211" spans="1:14" ht="15.75" thickBot="1" x14ac:dyDescent="0.3">
      <c r="A211" s="511" t="s">
        <v>95</v>
      </c>
      <c r="B211" s="512">
        <v>26</v>
      </c>
      <c r="C211" s="290">
        <v>90</v>
      </c>
      <c r="D211" s="289">
        <v>1300</v>
      </c>
      <c r="E211" s="520" t="s">
        <v>150</v>
      </c>
      <c r="F211" s="514">
        <v>1</v>
      </c>
      <c r="G211" s="442">
        <f t="shared" si="33"/>
        <v>3.042E-3</v>
      </c>
      <c r="H211" s="443"/>
      <c r="I211" s="699"/>
      <c r="J211" s="766">
        <f t="shared" si="34"/>
        <v>181.1875</v>
      </c>
      <c r="K211" s="764"/>
      <c r="L211" s="766">
        <f t="shared" si="35"/>
        <v>202.92999999999998</v>
      </c>
      <c r="N211" s="732">
        <v>144.94999999999999</v>
      </c>
    </row>
    <row r="212" spans="1:14" ht="15.75" thickBot="1" x14ac:dyDescent="0.3">
      <c r="A212" s="511" t="s">
        <v>95</v>
      </c>
      <c r="B212" s="512">
        <v>26</v>
      </c>
      <c r="C212" s="290">
        <v>90</v>
      </c>
      <c r="D212" s="289">
        <v>1500</v>
      </c>
      <c r="E212" s="520" t="s">
        <v>150</v>
      </c>
      <c r="F212" s="514">
        <v>1</v>
      </c>
      <c r="G212" s="442">
        <f t="shared" si="33"/>
        <v>3.5100000000000001E-3</v>
      </c>
      <c r="H212" s="443"/>
      <c r="I212" s="699"/>
      <c r="J212" s="766">
        <f t="shared" si="34"/>
        <v>248.4375</v>
      </c>
      <c r="K212" s="764"/>
      <c r="L212" s="766">
        <f t="shared" si="35"/>
        <v>278.25</v>
      </c>
      <c r="N212" s="732">
        <v>198.75</v>
      </c>
    </row>
    <row r="213" spans="1:14" ht="15.75" thickBot="1" x14ac:dyDescent="0.3">
      <c r="A213" s="511" t="s">
        <v>95</v>
      </c>
      <c r="B213" s="512">
        <v>26</v>
      </c>
      <c r="C213" s="290">
        <v>90</v>
      </c>
      <c r="D213" s="289">
        <v>1600</v>
      </c>
      <c r="E213" s="520" t="s">
        <v>150</v>
      </c>
      <c r="F213" s="514">
        <v>1</v>
      </c>
      <c r="G213" s="442">
        <f t="shared" si="33"/>
        <v>3.7439999999999999E-3</v>
      </c>
      <c r="H213" s="443"/>
      <c r="I213" s="699"/>
      <c r="J213" s="766">
        <f t="shared" si="34"/>
        <v>265</v>
      </c>
      <c r="K213" s="764"/>
      <c r="L213" s="766">
        <f t="shared" si="35"/>
        <v>296.79999999999995</v>
      </c>
      <c r="N213" s="732">
        <v>212</v>
      </c>
    </row>
    <row r="214" spans="1:14" ht="15.75" thickBot="1" x14ac:dyDescent="0.3">
      <c r="A214" s="511" t="s">
        <v>95</v>
      </c>
      <c r="B214" s="512">
        <v>26</v>
      </c>
      <c r="C214" s="290">
        <v>90</v>
      </c>
      <c r="D214" s="289">
        <v>1700</v>
      </c>
      <c r="E214" s="520" t="s">
        <v>150</v>
      </c>
      <c r="F214" s="514">
        <v>1</v>
      </c>
      <c r="G214" s="442">
        <f t="shared" si="33"/>
        <v>3.9779999999999998E-3</v>
      </c>
      <c r="H214" s="443"/>
      <c r="I214" s="699"/>
      <c r="J214" s="766">
        <f t="shared" si="34"/>
        <v>281.5625</v>
      </c>
      <c r="K214" s="764"/>
      <c r="L214" s="766">
        <f t="shared" si="35"/>
        <v>315.34999999999997</v>
      </c>
      <c r="N214" s="732">
        <v>225.25</v>
      </c>
    </row>
    <row r="215" spans="1:14" ht="15.75" thickBot="1" x14ac:dyDescent="0.3">
      <c r="A215" s="511" t="s">
        <v>95</v>
      </c>
      <c r="B215" s="512">
        <v>26</v>
      </c>
      <c r="C215" s="290">
        <v>90</v>
      </c>
      <c r="D215" s="289">
        <v>1800</v>
      </c>
      <c r="E215" s="520" t="s">
        <v>150</v>
      </c>
      <c r="F215" s="514">
        <v>1</v>
      </c>
      <c r="G215" s="442">
        <f t="shared" si="33"/>
        <v>4.2119999999999996E-3</v>
      </c>
      <c r="H215" s="443"/>
      <c r="I215" s="699"/>
      <c r="J215" s="766">
        <f t="shared" si="34"/>
        <v>350</v>
      </c>
      <c r="K215" s="764"/>
      <c r="L215" s="766">
        <f t="shared" si="35"/>
        <v>392</v>
      </c>
      <c r="N215" s="732">
        <v>280</v>
      </c>
    </row>
    <row r="216" spans="1:14" ht="15.75" thickBot="1" x14ac:dyDescent="0.3">
      <c r="A216" s="511" t="s">
        <v>95</v>
      </c>
      <c r="B216" s="512">
        <v>26</v>
      </c>
      <c r="C216" s="290">
        <v>90</v>
      </c>
      <c r="D216" s="289">
        <v>1900</v>
      </c>
      <c r="E216" s="520" t="s">
        <v>150</v>
      </c>
      <c r="F216" s="514">
        <v>0</v>
      </c>
      <c r="G216" s="442">
        <f t="shared" si="33"/>
        <v>0</v>
      </c>
      <c r="H216" s="443"/>
      <c r="I216" s="699"/>
      <c r="J216" s="766">
        <f t="shared" si="34"/>
        <v>419.1875</v>
      </c>
      <c r="K216" s="764"/>
      <c r="L216" s="766">
        <f t="shared" si="35"/>
        <v>469.49</v>
      </c>
      <c r="N216" s="732">
        <v>335.35</v>
      </c>
    </row>
    <row r="217" spans="1:14" ht="15.75" thickBot="1" x14ac:dyDescent="0.3">
      <c r="A217" s="511" t="s">
        <v>95</v>
      </c>
      <c r="B217" s="512">
        <v>26</v>
      </c>
      <c r="C217" s="290">
        <v>90</v>
      </c>
      <c r="D217" s="289">
        <v>2000</v>
      </c>
      <c r="E217" s="520" t="s">
        <v>150</v>
      </c>
      <c r="F217" s="514">
        <v>1</v>
      </c>
      <c r="G217" s="442">
        <f t="shared" si="33"/>
        <v>4.6800000000000001E-3</v>
      </c>
      <c r="H217" s="443"/>
      <c r="I217" s="699"/>
      <c r="J217" s="766">
        <f t="shared" si="34"/>
        <v>441.25</v>
      </c>
      <c r="K217" s="764"/>
      <c r="L217" s="766">
        <f t="shared" si="35"/>
        <v>494.2</v>
      </c>
      <c r="N217" s="732">
        <v>353</v>
      </c>
    </row>
    <row r="218" spans="1:14" ht="15.75" thickBot="1" x14ac:dyDescent="0.3">
      <c r="A218" s="511" t="s">
        <v>95</v>
      </c>
      <c r="B218" s="512">
        <v>26</v>
      </c>
      <c r="C218" s="290">
        <v>90</v>
      </c>
      <c r="D218" s="289">
        <v>2100</v>
      </c>
      <c r="E218" s="520" t="s">
        <v>150</v>
      </c>
      <c r="F218" s="514">
        <v>1</v>
      </c>
      <c r="G218" s="442">
        <f t="shared" si="33"/>
        <v>4.914E-3</v>
      </c>
      <c r="H218" s="443"/>
      <c r="I218" s="699"/>
      <c r="J218" s="766">
        <f t="shared" si="34"/>
        <v>463.3125</v>
      </c>
      <c r="K218" s="764"/>
      <c r="L218" s="766">
        <f t="shared" si="35"/>
        <v>518.91</v>
      </c>
      <c r="N218" s="732">
        <v>370.65</v>
      </c>
    </row>
    <row r="219" spans="1:14" ht="15.75" thickBot="1" x14ac:dyDescent="0.3">
      <c r="A219" s="511" t="s">
        <v>95</v>
      </c>
      <c r="B219" s="512">
        <v>26</v>
      </c>
      <c r="C219" s="290">
        <v>90</v>
      </c>
      <c r="D219" s="289">
        <v>2200</v>
      </c>
      <c r="E219" s="520" t="s">
        <v>150</v>
      </c>
      <c r="F219" s="514">
        <v>1</v>
      </c>
      <c r="G219" s="442">
        <f t="shared" si="33"/>
        <v>5.1479999999999998E-3</v>
      </c>
      <c r="H219" s="443"/>
      <c r="I219" s="699"/>
      <c r="J219" s="766">
        <f t="shared" si="34"/>
        <v>485.375</v>
      </c>
      <c r="K219" s="764"/>
      <c r="L219" s="766">
        <f t="shared" si="35"/>
        <v>543.62</v>
      </c>
      <c r="N219" s="732">
        <v>388.3</v>
      </c>
    </row>
    <row r="220" spans="1:14" ht="15.75" thickBot="1" x14ac:dyDescent="0.3">
      <c r="A220" s="521" t="s">
        <v>95</v>
      </c>
      <c r="B220" s="522">
        <v>26</v>
      </c>
      <c r="C220" s="523">
        <v>90</v>
      </c>
      <c r="D220" s="309">
        <v>2500</v>
      </c>
      <c r="E220" s="520" t="s">
        <v>150</v>
      </c>
      <c r="F220" s="752">
        <v>1</v>
      </c>
      <c r="G220" s="442">
        <f t="shared" si="33"/>
        <v>5.8500000000000002E-3</v>
      </c>
      <c r="H220" s="443"/>
      <c r="I220" s="760"/>
      <c r="J220" s="765">
        <f t="shared" si="34"/>
        <v>500</v>
      </c>
      <c r="K220" s="765"/>
      <c r="L220" s="765">
        <f t="shared" si="35"/>
        <v>560</v>
      </c>
      <c r="N220" s="732">
        <v>400</v>
      </c>
    </row>
    <row r="221" spans="1:14" ht="15.75" thickBot="1" x14ac:dyDescent="0.3">
      <c r="A221" s="511" t="s">
        <v>95</v>
      </c>
      <c r="B221" s="512">
        <v>26</v>
      </c>
      <c r="C221" s="290">
        <v>90</v>
      </c>
      <c r="D221" s="290">
        <v>1000</v>
      </c>
      <c r="E221" s="513" t="s">
        <v>151</v>
      </c>
      <c r="F221" s="514">
        <v>1</v>
      </c>
      <c r="G221" s="525">
        <f t="shared" si="33"/>
        <v>2.3400000000000001E-3</v>
      </c>
      <c r="H221" s="526"/>
      <c r="I221" s="761"/>
      <c r="J221" s="766">
        <f>N221*1.25</f>
        <v>103.125</v>
      </c>
      <c r="K221" s="766"/>
      <c r="L221" s="766">
        <f>N221*1.4</f>
        <v>115.49999999999999</v>
      </c>
      <c r="M221" s="732"/>
      <c r="N221" s="732">
        <v>82.5</v>
      </c>
    </row>
    <row r="222" spans="1:14" ht="15.75" thickBot="1" x14ac:dyDescent="0.3">
      <c r="A222" s="511" t="s">
        <v>95</v>
      </c>
      <c r="B222" s="512">
        <v>26</v>
      </c>
      <c r="C222" s="290">
        <v>90</v>
      </c>
      <c r="D222" s="289">
        <v>1100</v>
      </c>
      <c r="E222" s="513" t="s">
        <v>151</v>
      </c>
      <c r="F222" s="514">
        <v>1</v>
      </c>
      <c r="G222" s="442">
        <f t="shared" si="33"/>
        <v>2.5739999999999999E-3</v>
      </c>
      <c r="H222" s="443"/>
      <c r="I222" s="699"/>
      <c r="J222" s="766">
        <f t="shared" ref="J222:J237" si="36">N222*1.25</f>
        <v>113.4375</v>
      </c>
      <c r="K222" s="764"/>
      <c r="L222" s="766">
        <f t="shared" ref="L222:L237" si="37">N222*1.4</f>
        <v>127.05</v>
      </c>
      <c r="M222" s="732"/>
      <c r="N222" s="732">
        <v>90.75</v>
      </c>
    </row>
    <row r="223" spans="1:14" ht="15.75" thickBot="1" x14ac:dyDescent="0.3">
      <c r="A223" s="511" t="s">
        <v>95</v>
      </c>
      <c r="B223" s="512">
        <v>26</v>
      </c>
      <c r="C223" s="290">
        <v>90</v>
      </c>
      <c r="D223" s="289">
        <v>1200</v>
      </c>
      <c r="E223" s="513" t="s">
        <v>151</v>
      </c>
      <c r="F223" s="514">
        <v>0</v>
      </c>
      <c r="G223" s="442">
        <f t="shared" si="33"/>
        <v>0</v>
      </c>
      <c r="H223" s="443"/>
      <c r="I223" s="699"/>
      <c r="J223" s="766">
        <f t="shared" si="36"/>
        <v>123.75</v>
      </c>
      <c r="K223" s="764"/>
      <c r="L223" s="766">
        <f t="shared" si="37"/>
        <v>138.6</v>
      </c>
      <c r="M223" s="732"/>
      <c r="N223" s="732">
        <v>99</v>
      </c>
    </row>
    <row r="224" spans="1:14" ht="15.75" thickBot="1" x14ac:dyDescent="0.3">
      <c r="A224" s="511" t="s">
        <v>95</v>
      </c>
      <c r="B224" s="512">
        <v>26</v>
      </c>
      <c r="C224" s="290">
        <v>90</v>
      </c>
      <c r="D224" s="289">
        <v>1300</v>
      </c>
      <c r="E224" s="513" t="s">
        <v>151</v>
      </c>
      <c r="F224" s="514">
        <v>1</v>
      </c>
      <c r="G224" s="442">
        <f t="shared" si="33"/>
        <v>3.042E-3</v>
      </c>
      <c r="H224" s="443"/>
      <c r="I224" s="699"/>
      <c r="J224" s="766">
        <f t="shared" si="36"/>
        <v>134.0625</v>
      </c>
      <c r="K224" s="764"/>
      <c r="L224" s="766">
        <f t="shared" si="37"/>
        <v>150.14999999999998</v>
      </c>
      <c r="M224" s="732"/>
      <c r="N224" s="732">
        <v>107.25</v>
      </c>
    </row>
    <row r="225" spans="1:14" ht="15.75" thickBot="1" x14ac:dyDescent="0.3">
      <c r="A225" s="511" t="s">
        <v>95</v>
      </c>
      <c r="B225" s="512">
        <v>26</v>
      </c>
      <c r="C225" s="290">
        <v>90</v>
      </c>
      <c r="D225" s="289">
        <v>1400</v>
      </c>
      <c r="E225" s="513" t="s">
        <v>151</v>
      </c>
      <c r="F225" s="514">
        <v>0</v>
      </c>
      <c r="G225" s="442">
        <f t="shared" si="33"/>
        <v>0</v>
      </c>
      <c r="H225" s="443"/>
      <c r="I225" s="699"/>
      <c r="J225" s="766">
        <f t="shared" si="36"/>
        <v>144.375</v>
      </c>
      <c r="K225" s="764"/>
      <c r="L225" s="766">
        <f t="shared" si="37"/>
        <v>161.69999999999999</v>
      </c>
      <c r="M225" s="732"/>
      <c r="N225" s="732">
        <v>115.5</v>
      </c>
    </row>
    <row r="226" spans="1:14" ht="15.75" thickBot="1" x14ac:dyDescent="0.3">
      <c r="A226" s="511" t="s">
        <v>95</v>
      </c>
      <c r="B226" s="512">
        <v>26</v>
      </c>
      <c r="C226" s="290">
        <v>90</v>
      </c>
      <c r="D226" s="289">
        <v>1500</v>
      </c>
      <c r="E226" s="513" t="s">
        <v>151</v>
      </c>
      <c r="F226" s="514">
        <v>1</v>
      </c>
      <c r="G226" s="442">
        <f t="shared" si="33"/>
        <v>3.5100000000000001E-3</v>
      </c>
      <c r="H226" s="443"/>
      <c r="I226" s="699"/>
      <c r="J226" s="766">
        <f t="shared" si="36"/>
        <v>203.4375</v>
      </c>
      <c r="K226" s="764"/>
      <c r="L226" s="766">
        <f t="shared" si="37"/>
        <v>227.85</v>
      </c>
      <c r="M226" s="732"/>
      <c r="N226" s="732">
        <v>162.75</v>
      </c>
    </row>
    <row r="227" spans="1:14" ht="15.75" thickBot="1" x14ac:dyDescent="0.3">
      <c r="A227" s="511" t="s">
        <v>95</v>
      </c>
      <c r="B227" s="512">
        <v>26</v>
      </c>
      <c r="C227" s="290">
        <v>90</v>
      </c>
      <c r="D227" s="289">
        <v>1600</v>
      </c>
      <c r="E227" s="513" t="s">
        <v>151</v>
      </c>
      <c r="F227" s="514">
        <v>1</v>
      </c>
      <c r="G227" s="442">
        <f t="shared" si="33"/>
        <v>3.7439999999999999E-3</v>
      </c>
      <c r="H227" s="443"/>
      <c r="I227" s="699"/>
      <c r="J227" s="766">
        <f t="shared" si="36"/>
        <v>217</v>
      </c>
      <c r="K227" s="764"/>
      <c r="L227" s="766">
        <f t="shared" si="37"/>
        <v>243.03999999999996</v>
      </c>
      <c r="M227" s="732"/>
      <c r="N227" s="732">
        <v>173.6</v>
      </c>
    </row>
    <row r="228" spans="1:14" ht="15.75" thickBot="1" x14ac:dyDescent="0.3">
      <c r="A228" s="511" t="s">
        <v>95</v>
      </c>
      <c r="B228" s="512">
        <v>26</v>
      </c>
      <c r="C228" s="290">
        <v>90</v>
      </c>
      <c r="D228" s="289">
        <v>1700</v>
      </c>
      <c r="E228" s="513" t="s">
        <v>151</v>
      </c>
      <c r="F228" s="514">
        <v>1</v>
      </c>
      <c r="G228" s="442">
        <f t="shared" si="33"/>
        <v>3.9779999999999998E-3</v>
      </c>
      <c r="H228" s="443"/>
      <c r="I228" s="699"/>
      <c r="J228" s="766">
        <f t="shared" si="36"/>
        <v>230.5625</v>
      </c>
      <c r="K228" s="764"/>
      <c r="L228" s="766">
        <f t="shared" si="37"/>
        <v>258.22999999999996</v>
      </c>
      <c r="M228" s="732"/>
      <c r="N228" s="732">
        <v>184.45</v>
      </c>
    </row>
    <row r="229" spans="1:14" ht="15.75" thickBot="1" x14ac:dyDescent="0.3">
      <c r="A229" s="511" t="s">
        <v>95</v>
      </c>
      <c r="B229" s="512">
        <v>26</v>
      </c>
      <c r="C229" s="290">
        <v>90</v>
      </c>
      <c r="D229" s="289">
        <v>1800</v>
      </c>
      <c r="E229" s="513" t="s">
        <v>151</v>
      </c>
      <c r="F229" s="514">
        <v>1</v>
      </c>
      <c r="G229" s="442">
        <f t="shared" si="33"/>
        <v>4.2119999999999996E-3</v>
      </c>
      <c r="H229" s="443"/>
      <c r="I229" s="699"/>
      <c r="J229" s="766">
        <f t="shared" si="36"/>
        <v>320.625</v>
      </c>
      <c r="K229" s="764"/>
      <c r="L229" s="766">
        <f t="shared" si="37"/>
        <v>359.09999999999997</v>
      </c>
      <c r="M229" s="732"/>
      <c r="N229" s="732">
        <v>256.5</v>
      </c>
    </row>
    <row r="230" spans="1:14" ht="15.75" thickBot="1" x14ac:dyDescent="0.3">
      <c r="A230" s="511" t="s">
        <v>95</v>
      </c>
      <c r="B230" s="512">
        <v>26</v>
      </c>
      <c r="C230" s="290">
        <v>90</v>
      </c>
      <c r="D230" s="289">
        <v>1900</v>
      </c>
      <c r="E230" s="513" t="s">
        <v>151</v>
      </c>
      <c r="F230" s="514">
        <v>0</v>
      </c>
      <c r="G230" s="442">
        <f t="shared" si="33"/>
        <v>0</v>
      </c>
      <c r="H230" s="443"/>
      <c r="I230" s="699"/>
      <c r="J230" s="766">
        <f t="shared" si="36"/>
        <v>338.4375</v>
      </c>
      <c r="K230" s="764"/>
      <c r="L230" s="766">
        <f t="shared" si="37"/>
        <v>379.04999999999995</v>
      </c>
      <c r="M230" s="732"/>
      <c r="N230" s="732">
        <v>270.75</v>
      </c>
    </row>
    <row r="231" spans="1:14" ht="15.75" thickBot="1" x14ac:dyDescent="0.3">
      <c r="A231" s="511" t="s">
        <v>95</v>
      </c>
      <c r="B231" s="512">
        <v>26</v>
      </c>
      <c r="C231" s="290">
        <v>90</v>
      </c>
      <c r="D231" s="289">
        <v>2000</v>
      </c>
      <c r="E231" s="513" t="s">
        <v>151</v>
      </c>
      <c r="F231" s="514">
        <v>1</v>
      </c>
      <c r="G231" s="442">
        <f t="shared" si="33"/>
        <v>4.6800000000000001E-3</v>
      </c>
      <c r="H231" s="443"/>
      <c r="I231" s="699"/>
      <c r="J231" s="766">
        <f t="shared" si="36"/>
        <v>356.25</v>
      </c>
      <c r="K231" s="764"/>
      <c r="L231" s="766">
        <f t="shared" si="37"/>
        <v>399</v>
      </c>
      <c r="M231" s="732"/>
      <c r="N231" s="732">
        <v>285</v>
      </c>
    </row>
    <row r="232" spans="1:14" ht="15.75" thickBot="1" x14ac:dyDescent="0.3">
      <c r="A232" s="511" t="s">
        <v>95</v>
      </c>
      <c r="B232" s="512">
        <v>26</v>
      </c>
      <c r="C232" s="290">
        <v>90</v>
      </c>
      <c r="D232" s="289">
        <v>2100</v>
      </c>
      <c r="E232" s="513" t="s">
        <v>151</v>
      </c>
      <c r="F232" s="514">
        <v>1</v>
      </c>
      <c r="G232" s="442">
        <f t="shared" si="33"/>
        <v>4.914E-3</v>
      </c>
      <c r="H232" s="443"/>
      <c r="I232" s="699"/>
      <c r="J232" s="766">
        <f t="shared" si="36"/>
        <v>374.0625</v>
      </c>
      <c r="K232" s="764"/>
      <c r="L232" s="766">
        <f t="shared" si="37"/>
        <v>418.95</v>
      </c>
      <c r="M232" s="732"/>
      <c r="N232" s="732">
        <v>299.25</v>
      </c>
    </row>
    <row r="233" spans="1:14" ht="15.75" thickBot="1" x14ac:dyDescent="0.3">
      <c r="A233" s="511" t="s">
        <v>95</v>
      </c>
      <c r="B233" s="512">
        <v>26</v>
      </c>
      <c r="C233" s="290">
        <v>90</v>
      </c>
      <c r="D233" s="289">
        <v>2200</v>
      </c>
      <c r="E233" s="513" t="s">
        <v>151</v>
      </c>
      <c r="F233" s="514">
        <v>1</v>
      </c>
      <c r="G233" s="442">
        <f t="shared" si="33"/>
        <v>5.1479999999999998E-3</v>
      </c>
      <c r="H233" s="443"/>
      <c r="I233" s="699"/>
      <c r="J233" s="766">
        <f t="shared" si="36"/>
        <v>391.875</v>
      </c>
      <c r="K233" s="764"/>
      <c r="L233" s="766">
        <f t="shared" si="37"/>
        <v>438.9</v>
      </c>
      <c r="M233" s="732"/>
      <c r="N233" s="732">
        <v>313.5</v>
      </c>
    </row>
    <row r="234" spans="1:14" ht="15.75" thickBot="1" x14ac:dyDescent="0.3">
      <c r="A234" s="511" t="s">
        <v>95</v>
      </c>
      <c r="B234" s="512">
        <v>26</v>
      </c>
      <c r="C234" s="290">
        <v>90</v>
      </c>
      <c r="D234" s="289">
        <v>2300</v>
      </c>
      <c r="E234" s="513" t="s">
        <v>151</v>
      </c>
      <c r="F234" s="514">
        <v>2</v>
      </c>
      <c r="G234" s="442">
        <f t="shared" si="33"/>
        <v>1.0763999999999999E-2</v>
      </c>
      <c r="H234" s="443"/>
      <c r="I234" s="699"/>
      <c r="J234" s="766">
        <f t="shared" si="36"/>
        <v>409.6875</v>
      </c>
      <c r="K234" s="764"/>
      <c r="L234" s="766">
        <f t="shared" si="37"/>
        <v>458.84999999999997</v>
      </c>
      <c r="M234" s="732"/>
      <c r="N234" s="732">
        <v>327.75</v>
      </c>
    </row>
    <row r="235" spans="1:14" ht="15.75" thickBot="1" x14ac:dyDescent="0.3">
      <c r="A235" s="511" t="s">
        <v>95</v>
      </c>
      <c r="B235" s="512">
        <v>26</v>
      </c>
      <c r="C235" s="290">
        <v>90</v>
      </c>
      <c r="D235" s="289">
        <v>2400</v>
      </c>
      <c r="E235" s="513" t="s">
        <v>151</v>
      </c>
      <c r="F235" s="514">
        <v>3</v>
      </c>
      <c r="G235" s="442">
        <f t="shared" si="33"/>
        <v>1.6848000000000002E-2</v>
      </c>
      <c r="H235" s="443"/>
      <c r="I235" s="699"/>
      <c r="J235" s="766">
        <f t="shared" si="36"/>
        <v>427.5</v>
      </c>
      <c r="K235" s="764"/>
      <c r="L235" s="766">
        <f t="shared" si="37"/>
        <v>478.79999999999995</v>
      </c>
      <c r="M235" s="732"/>
      <c r="N235" s="732">
        <v>342</v>
      </c>
    </row>
    <row r="236" spans="1:14" ht="15.75" thickBot="1" x14ac:dyDescent="0.3">
      <c r="A236" s="511" t="s">
        <v>95</v>
      </c>
      <c r="B236" s="512">
        <v>26</v>
      </c>
      <c r="C236" s="290">
        <v>90</v>
      </c>
      <c r="D236" s="289">
        <v>2500</v>
      </c>
      <c r="E236" s="513" t="s">
        <v>151</v>
      </c>
      <c r="F236" s="514">
        <v>4</v>
      </c>
      <c r="G236" s="442">
        <f t="shared" si="33"/>
        <v>2.3400000000000001E-2</v>
      </c>
      <c r="H236" s="443"/>
      <c r="I236" s="699"/>
      <c r="J236" s="766">
        <f t="shared" si="36"/>
        <v>445.3125</v>
      </c>
      <c r="K236" s="764"/>
      <c r="L236" s="766">
        <f t="shared" si="37"/>
        <v>498.74999999999994</v>
      </c>
      <c r="M236" s="732"/>
      <c r="N236" s="732">
        <v>356.25</v>
      </c>
    </row>
    <row r="237" spans="1:14" ht="15.75" thickBot="1" x14ac:dyDescent="0.3">
      <c r="A237" s="521" t="s">
        <v>95</v>
      </c>
      <c r="B237" s="522">
        <v>26</v>
      </c>
      <c r="C237" s="523">
        <v>90</v>
      </c>
      <c r="D237" s="309">
        <v>2600</v>
      </c>
      <c r="E237" s="513" t="s">
        <v>151</v>
      </c>
      <c r="F237" s="752">
        <v>1</v>
      </c>
      <c r="G237" s="442">
        <f t="shared" si="33"/>
        <v>6.084E-3</v>
      </c>
      <c r="H237" s="443"/>
      <c r="I237" s="760"/>
      <c r="J237" s="765">
        <f t="shared" si="36"/>
        <v>463.11250000000001</v>
      </c>
      <c r="K237" s="765"/>
      <c r="L237" s="765">
        <f t="shared" si="37"/>
        <v>518.68600000000004</v>
      </c>
      <c r="M237" s="732"/>
      <c r="N237" s="732">
        <v>370.49</v>
      </c>
    </row>
  </sheetData>
  <sortState xmlns:xlrd2="http://schemas.microsoft.com/office/spreadsheetml/2017/richdata2" ref="N221:N237">
    <sortCondition ref="N221:N237"/>
  </sortState>
  <mergeCells count="8">
    <mergeCell ref="A1:L1"/>
    <mergeCell ref="F126:H126"/>
    <mergeCell ref="F2:H2"/>
    <mergeCell ref="I126:J126"/>
    <mergeCell ref="K126:L126"/>
    <mergeCell ref="A125:L125"/>
    <mergeCell ref="I2:J2"/>
    <mergeCell ref="K2:L2"/>
  </mergeCells>
  <pageMargins left="0" right="0.11811023622047245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T101"/>
  <sheetViews>
    <sheetView topLeftCell="A73" workbookViewId="0">
      <selection activeCell="P94" sqref="P94"/>
    </sheetView>
  </sheetViews>
  <sheetFormatPr defaultColWidth="14.42578125" defaultRowHeight="15" customHeight="1" x14ac:dyDescent="0.25"/>
  <cols>
    <col min="1" max="1" width="21.5703125" customWidth="1"/>
    <col min="2" max="4" width="6" customWidth="1"/>
    <col min="5" max="5" width="4.85546875" bestFit="1" customWidth="1"/>
    <col min="6" max="6" width="4.42578125" customWidth="1"/>
    <col min="7" max="7" width="8.140625" customWidth="1"/>
    <col min="8" max="8" width="7.28515625" customWidth="1"/>
    <col min="9" max="14" width="6.7109375" customWidth="1"/>
  </cols>
  <sheetData>
    <row r="1" spans="1:20" s="191" customFormat="1" ht="15" customHeight="1" x14ac:dyDescent="0.25">
      <c r="A1" s="935" t="s">
        <v>54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</row>
    <row r="2" spans="1:20" s="191" customFormat="1" ht="15" customHeight="1" thickBot="1" x14ac:dyDescent="0.3">
      <c r="A2" s="936"/>
      <c r="B2" s="936"/>
      <c r="C2" s="936"/>
      <c r="D2" s="936"/>
      <c r="E2" s="936"/>
      <c r="F2" s="936"/>
      <c r="G2" s="936"/>
      <c r="H2" s="936"/>
      <c r="I2" s="936"/>
      <c r="J2" s="936"/>
      <c r="K2" s="936"/>
      <c r="L2" s="936"/>
      <c r="M2" s="936"/>
      <c r="N2" s="936"/>
    </row>
    <row r="3" spans="1:20" s="191" customFormat="1" ht="30.6" customHeight="1" x14ac:dyDescent="0.25">
      <c r="A3" s="937" t="s">
        <v>1</v>
      </c>
      <c r="B3" s="24" t="s">
        <v>2</v>
      </c>
      <c r="C3" s="25" t="s">
        <v>3</v>
      </c>
      <c r="D3" s="25" t="s">
        <v>4</v>
      </c>
      <c r="E3" s="986" t="s">
        <v>5</v>
      </c>
      <c r="F3" s="940" t="s">
        <v>56</v>
      </c>
      <c r="G3" s="917"/>
      <c r="H3" s="915"/>
      <c r="I3" s="200" t="s">
        <v>20</v>
      </c>
      <c r="J3" s="987" t="s">
        <v>57</v>
      </c>
      <c r="K3" s="988"/>
      <c r="L3" s="201" t="s">
        <v>20</v>
      </c>
      <c r="M3" s="942" t="s">
        <v>58</v>
      </c>
      <c r="N3" s="943"/>
    </row>
    <row r="4" spans="1:20" s="191" customFormat="1" ht="15" customHeight="1" x14ac:dyDescent="0.25">
      <c r="A4" s="904"/>
      <c r="B4" s="26" t="s">
        <v>8</v>
      </c>
      <c r="C4" s="27" t="s">
        <v>8</v>
      </c>
      <c r="D4" s="27" t="s">
        <v>8</v>
      </c>
      <c r="E4" s="927"/>
      <c r="F4" s="29" t="s">
        <v>9</v>
      </c>
      <c r="G4" s="30" t="s">
        <v>10</v>
      </c>
      <c r="H4" s="31" t="s">
        <v>24</v>
      </c>
      <c r="I4" s="202"/>
      <c r="J4" s="203" t="s">
        <v>59</v>
      </c>
      <c r="K4" s="204" t="s">
        <v>13</v>
      </c>
      <c r="L4" s="205"/>
      <c r="M4" s="28" t="s">
        <v>59</v>
      </c>
      <c r="N4" s="140" t="s">
        <v>13</v>
      </c>
    </row>
    <row r="5" spans="1:20" s="191" customFormat="1" ht="15" customHeight="1" x14ac:dyDescent="0.25">
      <c r="A5" s="192" t="s">
        <v>55</v>
      </c>
      <c r="B5" s="208">
        <v>18</v>
      </c>
      <c r="C5" s="209">
        <v>200</v>
      </c>
      <c r="D5" s="209">
        <v>800</v>
      </c>
      <c r="E5" s="195" t="s">
        <v>27</v>
      </c>
      <c r="F5" s="196">
        <v>1</v>
      </c>
      <c r="G5" s="197">
        <f t="shared" ref="G5:G24" si="0">B5*C5*D5/1000000000*F5</f>
        <v>2.8800000000000002E-3</v>
      </c>
      <c r="H5" s="198">
        <f>(C5*0.1*D5)/100000</f>
        <v>0.16</v>
      </c>
      <c r="I5" s="199">
        <f>J5/H5</f>
        <v>1033.5600000000002</v>
      </c>
      <c r="J5" s="229">
        <f>K5*G5</f>
        <v>165.36960000000002</v>
      </c>
      <c r="K5" s="206">
        <v>57420</v>
      </c>
      <c r="L5" s="199">
        <f t="shared" ref="L5:L14" si="1">M5/H5</f>
        <v>1174.5</v>
      </c>
      <c r="M5" s="232">
        <f t="shared" ref="M5:M14" si="2">G5*N5</f>
        <v>187.92000000000002</v>
      </c>
      <c r="N5" s="207">
        <v>65250</v>
      </c>
    </row>
    <row r="6" spans="1:20" s="191" customFormat="1" ht="15" customHeight="1" x14ac:dyDescent="0.25">
      <c r="A6" s="192" t="s">
        <v>55</v>
      </c>
      <c r="B6" s="208">
        <v>18</v>
      </c>
      <c r="C6" s="209">
        <v>200</v>
      </c>
      <c r="D6" s="209">
        <v>900</v>
      </c>
      <c r="E6" s="195" t="s">
        <v>27</v>
      </c>
      <c r="F6" s="196">
        <v>1</v>
      </c>
      <c r="G6" s="197">
        <f t="shared" si="0"/>
        <v>3.2399999999999998E-3</v>
      </c>
      <c r="H6" s="198">
        <f t="shared" ref="H6:H14" si="3">(C6*0.1*D6)/100000</f>
        <v>0.18</v>
      </c>
      <c r="I6" s="199">
        <f t="shared" ref="I6:I14" si="4">J6/H6</f>
        <v>1033.56</v>
      </c>
      <c r="J6" s="229">
        <f t="shared" ref="J6:J20" si="5">K6*G6</f>
        <v>186.04079999999999</v>
      </c>
      <c r="K6" s="206">
        <v>57420</v>
      </c>
      <c r="L6" s="199">
        <f>M6/H6</f>
        <v>1174.5</v>
      </c>
      <c r="M6" s="232">
        <f t="shared" si="2"/>
        <v>211.41</v>
      </c>
      <c r="N6" s="207">
        <v>65250</v>
      </c>
    </row>
    <row r="7" spans="1:20" s="191" customFormat="1" ht="15" customHeight="1" x14ac:dyDescent="0.25">
      <c r="A7" s="192" t="s">
        <v>55</v>
      </c>
      <c r="B7" s="208">
        <v>18</v>
      </c>
      <c r="C7" s="209">
        <v>200</v>
      </c>
      <c r="D7" s="209">
        <v>1000</v>
      </c>
      <c r="E7" s="195" t="s">
        <v>27</v>
      </c>
      <c r="F7" s="196">
        <v>1</v>
      </c>
      <c r="G7" s="197">
        <f t="shared" si="0"/>
        <v>3.5999999999999999E-3</v>
      </c>
      <c r="H7" s="198">
        <f t="shared" si="3"/>
        <v>0.2</v>
      </c>
      <c r="I7" s="199">
        <f t="shared" si="4"/>
        <v>1033.56</v>
      </c>
      <c r="J7" s="229">
        <f t="shared" si="5"/>
        <v>206.71199999999999</v>
      </c>
      <c r="K7" s="206">
        <v>57420</v>
      </c>
      <c r="L7" s="199">
        <f t="shared" si="1"/>
        <v>1174.5</v>
      </c>
      <c r="M7" s="232">
        <f t="shared" si="2"/>
        <v>234.9</v>
      </c>
      <c r="N7" s="207">
        <v>65250</v>
      </c>
    </row>
    <row r="8" spans="1:20" s="191" customFormat="1" ht="15" customHeight="1" x14ac:dyDescent="0.25">
      <c r="A8" s="192" t="s">
        <v>55</v>
      </c>
      <c r="B8" s="208">
        <v>18</v>
      </c>
      <c r="C8" s="209">
        <v>200</v>
      </c>
      <c r="D8" s="209">
        <v>1200</v>
      </c>
      <c r="E8" s="195" t="s">
        <v>27</v>
      </c>
      <c r="F8" s="196">
        <v>1</v>
      </c>
      <c r="G8" s="197">
        <f t="shared" si="0"/>
        <v>4.3200000000000001E-3</v>
      </c>
      <c r="H8" s="198">
        <f t="shared" si="3"/>
        <v>0.24</v>
      </c>
      <c r="I8" s="199">
        <f t="shared" si="4"/>
        <v>1033.5600000000002</v>
      </c>
      <c r="J8" s="229">
        <f t="shared" si="5"/>
        <v>248.05440000000002</v>
      </c>
      <c r="K8" s="206">
        <v>57420</v>
      </c>
      <c r="L8" s="199">
        <f t="shared" si="1"/>
        <v>1174.5</v>
      </c>
      <c r="M8" s="232">
        <f t="shared" si="2"/>
        <v>281.88</v>
      </c>
      <c r="N8" s="207">
        <v>65250</v>
      </c>
    </row>
    <row r="9" spans="1:20" s="191" customFormat="1" ht="15" customHeight="1" x14ac:dyDescent="0.25">
      <c r="A9" s="192" t="s">
        <v>55</v>
      </c>
      <c r="B9" s="193">
        <v>18</v>
      </c>
      <c r="C9" s="194">
        <v>300</v>
      </c>
      <c r="D9" s="194">
        <v>2000</v>
      </c>
      <c r="E9" s="195" t="s">
        <v>27</v>
      </c>
      <c r="F9" s="196">
        <v>1</v>
      </c>
      <c r="G9" s="197">
        <f t="shared" si="0"/>
        <v>1.0800000000000001E-2</v>
      </c>
      <c r="H9" s="198">
        <f t="shared" si="3"/>
        <v>0.6</v>
      </c>
      <c r="I9" s="199">
        <f t="shared" si="4"/>
        <v>1033.5600000000002</v>
      </c>
      <c r="J9" s="229">
        <f t="shared" si="5"/>
        <v>620.13600000000008</v>
      </c>
      <c r="K9" s="206">
        <v>57420</v>
      </c>
      <c r="L9" s="199">
        <f t="shared" si="1"/>
        <v>1174.5000000000002</v>
      </c>
      <c r="M9" s="232">
        <f t="shared" si="2"/>
        <v>704.7</v>
      </c>
      <c r="N9" s="207">
        <v>65250</v>
      </c>
    </row>
    <row r="10" spans="1:20" s="191" customFormat="1" ht="15" customHeight="1" x14ac:dyDescent="0.25">
      <c r="A10" s="192" t="s">
        <v>55</v>
      </c>
      <c r="B10" s="193">
        <v>18</v>
      </c>
      <c r="C10" s="194">
        <v>300</v>
      </c>
      <c r="D10" s="194">
        <v>2500</v>
      </c>
      <c r="E10" s="195" t="s">
        <v>27</v>
      </c>
      <c r="F10" s="196">
        <v>1</v>
      </c>
      <c r="G10" s="197">
        <f t="shared" si="0"/>
        <v>1.35E-2</v>
      </c>
      <c r="H10" s="198">
        <f t="shared" si="3"/>
        <v>0.75</v>
      </c>
      <c r="I10" s="199">
        <f t="shared" si="4"/>
        <v>1033.56</v>
      </c>
      <c r="J10" s="229">
        <f t="shared" si="5"/>
        <v>775.17</v>
      </c>
      <c r="K10" s="206">
        <v>57420</v>
      </c>
      <c r="L10" s="199">
        <f t="shared" si="1"/>
        <v>1174.5</v>
      </c>
      <c r="M10" s="232">
        <f t="shared" si="2"/>
        <v>880.875</v>
      </c>
      <c r="N10" s="207">
        <v>65250</v>
      </c>
    </row>
    <row r="11" spans="1:20" s="191" customFormat="1" ht="15" customHeight="1" x14ac:dyDescent="0.25">
      <c r="A11" s="192" t="s">
        <v>55</v>
      </c>
      <c r="B11" s="193">
        <v>18</v>
      </c>
      <c r="C11" s="194">
        <v>300</v>
      </c>
      <c r="D11" s="194">
        <v>3000</v>
      </c>
      <c r="E11" s="195" t="s">
        <v>27</v>
      </c>
      <c r="F11" s="196">
        <v>1</v>
      </c>
      <c r="G11" s="197">
        <f t="shared" si="0"/>
        <v>1.6199999999999999E-2</v>
      </c>
      <c r="H11" s="198">
        <f t="shared" si="3"/>
        <v>0.9</v>
      </c>
      <c r="I11" s="199">
        <f t="shared" si="4"/>
        <v>1033.56</v>
      </c>
      <c r="J11" s="229">
        <f t="shared" si="5"/>
        <v>930.20399999999995</v>
      </c>
      <c r="K11" s="206">
        <v>57420</v>
      </c>
      <c r="L11" s="199">
        <f t="shared" si="1"/>
        <v>1174.5</v>
      </c>
      <c r="M11" s="232">
        <f t="shared" si="2"/>
        <v>1057.05</v>
      </c>
      <c r="N11" s="207">
        <v>65250</v>
      </c>
    </row>
    <row r="12" spans="1:20" s="191" customFormat="1" ht="15" customHeight="1" x14ac:dyDescent="0.25">
      <c r="A12" s="192" t="s">
        <v>55</v>
      </c>
      <c r="B12" s="208">
        <v>18</v>
      </c>
      <c r="C12" s="209">
        <v>400</v>
      </c>
      <c r="D12" s="209">
        <v>2000</v>
      </c>
      <c r="E12" s="195" t="s">
        <v>27</v>
      </c>
      <c r="F12" s="196">
        <v>1</v>
      </c>
      <c r="G12" s="197">
        <f t="shared" si="0"/>
        <v>1.44E-2</v>
      </c>
      <c r="H12" s="198">
        <f t="shared" si="3"/>
        <v>0.8</v>
      </c>
      <c r="I12" s="199">
        <f t="shared" si="4"/>
        <v>1033.56</v>
      </c>
      <c r="J12" s="229">
        <f t="shared" si="5"/>
        <v>826.84799999999996</v>
      </c>
      <c r="K12" s="206">
        <v>57420</v>
      </c>
      <c r="L12" s="199">
        <f t="shared" si="1"/>
        <v>1174.5</v>
      </c>
      <c r="M12" s="232">
        <f t="shared" si="2"/>
        <v>939.6</v>
      </c>
      <c r="N12" s="207">
        <v>65250</v>
      </c>
    </row>
    <row r="13" spans="1:20" s="191" customFormat="1" ht="15" customHeight="1" x14ac:dyDescent="0.25">
      <c r="A13" s="192" t="s">
        <v>55</v>
      </c>
      <c r="B13" s="208">
        <v>18</v>
      </c>
      <c r="C13" s="209">
        <v>400</v>
      </c>
      <c r="D13" s="209">
        <v>2500</v>
      </c>
      <c r="E13" s="195" t="s">
        <v>27</v>
      </c>
      <c r="F13" s="196">
        <v>1</v>
      </c>
      <c r="G13" s="197">
        <f t="shared" si="0"/>
        <v>1.7999999999999999E-2</v>
      </c>
      <c r="H13" s="198">
        <f t="shared" si="3"/>
        <v>1</v>
      </c>
      <c r="I13" s="199">
        <f t="shared" si="4"/>
        <v>1033.56</v>
      </c>
      <c r="J13" s="229">
        <f t="shared" si="5"/>
        <v>1033.56</v>
      </c>
      <c r="K13" s="206">
        <v>57420</v>
      </c>
      <c r="L13" s="199">
        <f t="shared" si="1"/>
        <v>1174.5</v>
      </c>
      <c r="M13" s="232">
        <f t="shared" si="2"/>
        <v>1174.5</v>
      </c>
      <c r="N13" s="207">
        <v>65250</v>
      </c>
    </row>
    <row r="14" spans="1:20" s="191" customFormat="1" ht="15" customHeight="1" x14ac:dyDescent="0.25">
      <c r="A14" s="192" t="s">
        <v>55</v>
      </c>
      <c r="B14" s="208">
        <v>18</v>
      </c>
      <c r="C14" s="209">
        <v>400</v>
      </c>
      <c r="D14" s="209">
        <v>3000</v>
      </c>
      <c r="E14" s="195" t="s">
        <v>27</v>
      </c>
      <c r="F14" s="196">
        <v>1</v>
      </c>
      <c r="G14" s="197">
        <f t="shared" si="0"/>
        <v>2.1600000000000001E-2</v>
      </c>
      <c r="H14" s="198">
        <f t="shared" si="3"/>
        <v>1.2</v>
      </c>
      <c r="I14" s="199">
        <f t="shared" si="4"/>
        <v>1033.5600000000002</v>
      </c>
      <c r="J14" s="229">
        <f t="shared" si="5"/>
        <v>1240.2720000000002</v>
      </c>
      <c r="K14" s="206">
        <v>57420</v>
      </c>
      <c r="L14" s="199">
        <f t="shared" si="1"/>
        <v>1174.5000000000002</v>
      </c>
      <c r="M14" s="232">
        <f t="shared" si="2"/>
        <v>1409.4</v>
      </c>
      <c r="N14" s="207">
        <v>65250</v>
      </c>
    </row>
    <row r="15" spans="1:20" ht="15" customHeight="1" x14ac:dyDescent="0.25">
      <c r="A15" s="192" t="s">
        <v>55</v>
      </c>
      <c r="B15" s="193">
        <v>18</v>
      </c>
      <c r="C15" s="194">
        <v>500</v>
      </c>
      <c r="D15" s="194">
        <v>2000</v>
      </c>
      <c r="E15" s="195" t="s">
        <v>27</v>
      </c>
      <c r="F15" s="196">
        <v>1</v>
      </c>
      <c r="G15" s="197">
        <f t="shared" si="0"/>
        <v>1.7999999999999999E-2</v>
      </c>
      <c r="H15" s="198">
        <f>(C15*0.1*D15)/100000</f>
        <v>1</v>
      </c>
      <c r="I15" s="199">
        <f>J15/H15</f>
        <v>1033.56</v>
      </c>
      <c r="J15" s="229">
        <f t="shared" si="5"/>
        <v>1033.56</v>
      </c>
      <c r="K15" s="206">
        <v>57420</v>
      </c>
      <c r="L15" s="199">
        <f>M15/H15</f>
        <v>1174.5</v>
      </c>
      <c r="M15" s="232">
        <f t="shared" ref="M15:M36" si="6">G15*N15</f>
        <v>1174.5</v>
      </c>
      <c r="N15" s="207">
        <v>65250</v>
      </c>
      <c r="O15" s="1"/>
      <c r="P15" s="1"/>
      <c r="Q15" s="1"/>
      <c r="R15" s="1"/>
      <c r="S15" s="1"/>
      <c r="T15" s="1"/>
    </row>
    <row r="16" spans="1:20" ht="14.25" customHeight="1" x14ac:dyDescent="0.25">
      <c r="A16" s="192" t="s">
        <v>55</v>
      </c>
      <c r="B16" s="193">
        <v>18</v>
      </c>
      <c r="C16" s="194">
        <v>500</v>
      </c>
      <c r="D16" s="194">
        <v>2500</v>
      </c>
      <c r="E16" s="195" t="s">
        <v>27</v>
      </c>
      <c r="F16" s="196">
        <v>1</v>
      </c>
      <c r="G16" s="197">
        <f t="shared" si="0"/>
        <v>2.2499999999999999E-2</v>
      </c>
      <c r="H16" s="198">
        <f t="shared" ref="H16:H36" si="7">(C16*0.1*D16)/100000</f>
        <v>1.25</v>
      </c>
      <c r="I16" s="199">
        <f t="shared" ref="I16:I36" si="8">J16/H16</f>
        <v>1033.56</v>
      </c>
      <c r="J16" s="229">
        <f t="shared" si="5"/>
        <v>1291.95</v>
      </c>
      <c r="K16" s="206">
        <v>57420</v>
      </c>
      <c r="L16" s="199">
        <f>M16/H16</f>
        <v>1174.5</v>
      </c>
      <c r="M16" s="232">
        <f t="shared" si="6"/>
        <v>1468.125</v>
      </c>
      <c r="N16" s="207">
        <v>65250</v>
      </c>
      <c r="O16" s="1"/>
      <c r="P16" s="1"/>
      <c r="Q16" s="1"/>
      <c r="R16" s="1"/>
      <c r="S16" s="1"/>
      <c r="T16" s="1"/>
    </row>
    <row r="17" spans="1:20" ht="15" customHeight="1" x14ac:dyDescent="0.25">
      <c r="A17" s="192" t="s">
        <v>55</v>
      </c>
      <c r="B17" s="193">
        <v>18</v>
      </c>
      <c r="C17" s="194">
        <v>500</v>
      </c>
      <c r="D17" s="194">
        <v>3000</v>
      </c>
      <c r="E17" s="195" t="s">
        <v>27</v>
      </c>
      <c r="F17" s="196">
        <v>1</v>
      </c>
      <c r="G17" s="197">
        <f t="shared" si="0"/>
        <v>2.7E-2</v>
      </c>
      <c r="H17" s="198">
        <f t="shared" si="7"/>
        <v>1.5</v>
      </c>
      <c r="I17" s="199">
        <f t="shared" si="8"/>
        <v>1033.56</v>
      </c>
      <c r="J17" s="229">
        <f t="shared" si="5"/>
        <v>1550.34</v>
      </c>
      <c r="K17" s="206">
        <v>57420</v>
      </c>
      <c r="L17" s="199">
        <f t="shared" ref="L17:L36" si="9">M17/H17</f>
        <v>1174.5</v>
      </c>
      <c r="M17" s="232">
        <f t="shared" si="6"/>
        <v>1761.75</v>
      </c>
      <c r="N17" s="207">
        <v>65250</v>
      </c>
      <c r="O17" s="1"/>
      <c r="P17" s="1"/>
      <c r="Q17" s="1"/>
      <c r="R17" s="1"/>
      <c r="S17" s="1"/>
      <c r="T17" s="1"/>
    </row>
    <row r="18" spans="1:20" ht="15.75" customHeight="1" x14ac:dyDescent="0.25">
      <c r="A18" s="192" t="s">
        <v>55</v>
      </c>
      <c r="B18" s="208">
        <v>18</v>
      </c>
      <c r="C18" s="209">
        <v>600</v>
      </c>
      <c r="D18" s="209">
        <v>2000</v>
      </c>
      <c r="E18" s="195" t="s">
        <v>27</v>
      </c>
      <c r="F18" s="196">
        <v>1</v>
      </c>
      <c r="G18" s="197">
        <f t="shared" si="0"/>
        <v>2.1600000000000001E-2</v>
      </c>
      <c r="H18" s="198">
        <f t="shared" si="7"/>
        <v>1.2</v>
      </c>
      <c r="I18" s="199">
        <f t="shared" si="8"/>
        <v>1033.5600000000002</v>
      </c>
      <c r="J18" s="229">
        <f t="shared" si="5"/>
        <v>1240.2720000000002</v>
      </c>
      <c r="K18" s="206">
        <v>57420</v>
      </c>
      <c r="L18" s="199">
        <f t="shared" si="9"/>
        <v>1174.5000000000002</v>
      </c>
      <c r="M18" s="232">
        <f t="shared" si="6"/>
        <v>1409.4</v>
      </c>
      <c r="N18" s="207">
        <v>65250</v>
      </c>
      <c r="O18" s="1"/>
      <c r="P18" s="1"/>
      <c r="Q18" s="1"/>
      <c r="R18" s="1"/>
      <c r="S18" s="1"/>
      <c r="T18" s="1"/>
    </row>
    <row r="19" spans="1:20" ht="15.75" customHeight="1" x14ac:dyDescent="0.25">
      <c r="A19" s="192" t="s">
        <v>55</v>
      </c>
      <c r="B19" s="208">
        <v>18</v>
      </c>
      <c r="C19" s="209">
        <v>600</v>
      </c>
      <c r="D19" s="209">
        <v>2500</v>
      </c>
      <c r="E19" s="195" t="s">
        <v>27</v>
      </c>
      <c r="F19" s="196">
        <v>1</v>
      </c>
      <c r="G19" s="197">
        <f t="shared" si="0"/>
        <v>2.7E-2</v>
      </c>
      <c r="H19" s="198">
        <f t="shared" si="7"/>
        <v>1.5</v>
      </c>
      <c r="I19" s="199">
        <f t="shared" si="8"/>
        <v>1033.56</v>
      </c>
      <c r="J19" s="229">
        <f t="shared" si="5"/>
        <v>1550.34</v>
      </c>
      <c r="K19" s="206">
        <v>57420</v>
      </c>
      <c r="L19" s="199">
        <f t="shared" si="9"/>
        <v>1174.5</v>
      </c>
      <c r="M19" s="232">
        <f t="shared" si="6"/>
        <v>1761.75</v>
      </c>
      <c r="N19" s="207">
        <v>65250</v>
      </c>
    </row>
    <row r="20" spans="1:20" ht="15.75" customHeight="1" thickBot="1" x14ac:dyDescent="0.3">
      <c r="A20" s="220" t="s">
        <v>55</v>
      </c>
      <c r="B20" s="227">
        <v>18</v>
      </c>
      <c r="C20" s="228">
        <v>600</v>
      </c>
      <c r="D20" s="228">
        <v>3000</v>
      </c>
      <c r="E20" s="222" t="s">
        <v>27</v>
      </c>
      <c r="F20" s="223">
        <v>1</v>
      </c>
      <c r="G20" s="224">
        <f t="shared" si="0"/>
        <v>3.2399999999999998E-2</v>
      </c>
      <c r="H20" s="225">
        <f t="shared" si="7"/>
        <v>1.8</v>
      </c>
      <c r="I20" s="226">
        <f t="shared" si="8"/>
        <v>1033.56</v>
      </c>
      <c r="J20" s="229">
        <f t="shared" si="5"/>
        <v>1860.4079999999999</v>
      </c>
      <c r="K20" s="206">
        <v>57420</v>
      </c>
      <c r="L20" s="226">
        <f t="shared" si="9"/>
        <v>1174.5</v>
      </c>
      <c r="M20" s="230">
        <f t="shared" si="6"/>
        <v>2114.1</v>
      </c>
      <c r="N20" s="207">
        <v>65250</v>
      </c>
    </row>
    <row r="21" spans="1:20" ht="15.75" customHeight="1" x14ac:dyDescent="0.25">
      <c r="A21" s="210" t="s">
        <v>55</v>
      </c>
      <c r="B21" s="242">
        <v>18</v>
      </c>
      <c r="C21" s="243">
        <v>200</v>
      </c>
      <c r="D21" s="243">
        <v>800</v>
      </c>
      <c r="E21" s="213" t="s">
        <v>60</v>
      </c>
      <c r="F21" s="214">
        <v>1</v>
      </c>
      <c r="G21" s="215">
        <f t="shared" si="0"/>
        <v>2.8800000000000002E-3</v>
      </c>
      <c r="H21" s="216">
        <f t="shared" si="7"/>
        <v>0.16</v>
      </c>
      <c r="I21" s="217">
        <f t="shared" si="8"/>
        <v>776.16000000000008</v>
      </c>
      <c r="J21" s="231">
        <f>K21*G21</f>
        <v>124.18560000000001</v>
      </c>
      <c r="K21" s="218">
        <v>43120</v>
      </c>
      <c r="L21" s="217">
        <f t="shared" si="9"/>
        <v>882</v>
      </c>
      <c r="M21" s="231">
        <f t="shared" si="6"/>
        <v>141.12</v>
      </c>
      <c r="N21" s="219">
        <v>49000</v>
      </c>
    </row>
    <row r="22" spans="1:20" ht="15.75" customHeight="1" x14ac:dyDescent="0.25">
      <c r="A22" s="192" t="s">
        <v>55</v>
      </c>
      <c r="B22" s="208">
        <v>18</v>
      </c>
      <c r="C22" s="209">
        <v>200</v>
      </c>
      <c r="D22" s="209">
        <v>900</v>
      </c>
      <c r="E22" s="213" t="s">
        <v>60</v>
      </c>
      <c r="F22" s="196">
        <v>1</v>
      </c>
      <c r="G22" s="197">
        <f t="shared" si="0"/>
        <v>3.2399999999999998E-3</v>
      </c>
      <c r="H22" s="198">
        <f t="shared" si="7"/>
        <v>0.18</v>
      </c>
      <c r="I22" s="199">
        <f t="shared" si="8"/>
        <v>776.16</v>
      </c>
      <c r="J22" s="229">
        <f t="shared" ref="J22:J36" si="10">K22*G22</f>
        <v>139.7088</v>
      </c>
      <c r="K22" s="218">
        <v>43120</v>
      </c>
      <c r="L22" s="199">
        <f t="shared" si="9"/>
        <v>882</v>
      </c>
      <c r="M22" s="232">
        <f t="shared" si="6"/>
        <v>158.76</v>
      </c>
      <c r="N22" s="219">
        <v>49000</v>
      </c>
    </row>
    <row r="23" spans="1:20" ht="15.75" customHeight="1" x14ac:dyDescent="0.25">
      <c r="A23" s="192" t="s">
        <v>55</v>
      </c>
      <c r="B23" s="208">
        <v>18</v>
      </c>
      <c r="C23" s="209">
        <v>200</v>
      </c>
      <c r="D23" s="209">
        <v>1000</v>
      </c>
      <c r="E23" s="213" t="s">
        <v>60</v>
      </c>
      <c r="F23" s="196">
        <v>1</v>
      </c>
      <c r="G23" s="197">
        <f t="shared" si="0"/>
        <v>3.5999999999999999E-3</v>
      </c>
      <c r="H23" s="198">
        <f t="shared" si="7"/>
        <v>0.2</v>
      </c>
      <c r="I23" s="199">
        <f t="shared" si="8"/>
        <v>776.16</v>
      </c>
      <c r="J23" s="229">
        <f t="shared" si="10"/>
        <v>155.232</v>
      </c>
      <c r="K23" s="218">
        <v>43120</v>
      </c>
      <c r="L23" s="199">
        <f t="shared" si="9"/>
        <v>882</v>
      </c>
      <c r="M23" s="232">
        <f t="shared" si="6"/>
        <v>176.4</v>
      </c>
      <c r="N23" s="219">
        <v>49000</v>
      </c>
    </row>
    <row r="24" spans="1:20" ht="15.75" customHeight="1" x14ac:dyDescent="0.25">
      <c r="A24" s="192" t="s">
        <v>55</v>
      </c>
      <c r="B24" s="208">
        <v>18</v>
      </c>
      <c r="C24" s="209">
        <v>200</v>
      </c>
      <c r="D24" s="209">
        <v>1200</v>
      </c>
      <c r="E24" s="213" t="s">
        <v>60</v>
      </c>
      <c r="F24" s="196">
        <v>1</v>
      </c>
      <c r="G24" s="197">
        <f t="shared" si="0"/>
        <v>4.3200000000000001E-3</v>
      </c>
      <c r="H24" s="198">
        <f t="shared" si="7"/>
        <v>0.24</v>
      </c>
      <c r="I24" s="199">
        <f t="shared" si="8"/>
        <v>776.16000000000008</v>
      </c>
      <c r="J24" s="229">
        <f t="shared" si="10"/>
        <v>186.2784</v>
      </c>
      <c r="K24" s="218">
        <v>43120</v>
      </c>
      <c r="L24" s="199">
        <f t="shared" si="9"/>
        <v>882.00000000000011</v>
      </c>
      <c r="M24" s="232">
        <f t="shared" si="6"/>
        <v>211.68</v>
      </c>
      <c r="N24" s="219">
        <v>49000</v>
      </c>
    </row>
    <row r="25" spans="1:20" ht="15.75" customHeight="1" x14ac:dyDescent="0.25">
      <c r="A25" s="192" t="s">
        <v>55</v>
      </c>
      <c r="B25" s="193">
        <v>18</v>
      </c>
      <c r="C25" s="194">
        <v>300</v>
      </c>
      <c r="D25" s="194">
        <v>2000</v>
      </c>
      <c r="E25" s="213" t="s">
        <v>60</v>
      </c>
      <c r="F25" s="196">
        <v>1</v>
      </c>
      <c r="G25" s="197">
        <f t="shared" ref="G25:G36" si="11">B25*C25*D25/1000000000*F25</f>
        <v>1.0800000000000001E-2</v>
      </c>
      <c r="H25" s="198">
        <f t="shared" si="7"/>
        <v>0.6</v>
      </c>
      <c r="I25" s="199">
        <f t="shared" si="8"/>
        <v>776.16000000000008</v>
      </c>
      <c r="J25" s="229">
        <f t="shared" si="10"/>
        <v>465.69600000000003</v>
      </c>
      <c r="K25" s="218">
        <v>43120</v>
      </c>
      <c r="L25" s="199">
        <f t="shared" si="9"/>
        <v>882.00000000000011</v>
      </c>
      <c r="M25" s="232">
        <f t="shared" si="6"/>
        <v>529.20000000000005</v>
      </c>
      <c r="N25" s="219">
        <v>49000</v>
      </c>
    </row>
    <row r="26" spans="1:20" ht="15.75" customHeight="1" x14ac:dyDescent="0.25">
      <c r="A26" s="192" t="s">
        <v>55</v>
      </c>
      <c r="B26" s="193">
        <v>18</v>
      </c>
      <c r="C26" s="194">
        <v>300</v>
      </c>
      <c r="D26" s="194">
        <v>2500</v>
      </c>
      <c r="E26" s="213" t="s">
        <v>60</v>
      </c>
      <c r="F26" s="196">
        <v>1</v>
      </c>
      <c r="G26" s="197">
        <f t="shared" si="11"/>
        <v>1.35E-2</v>
      </c>
      <c r="H26" s="198">
        <f t="shared" si="7"/>
        <v>0.75</v>
      </c>
      <c r="I26" s="199">
        <f t="shared" si="8"/>
        <v>776.16</v>
      </c>
      <c r="J26" s="229">
        <f t="shared" si="10"/>
        <v>582.12</v>
      </c>
      <c r="K26" s="218">
        <v>43120</v>
      </c>
      <c r="L26" s="199">
        <f t="shared" si="9"/>
        <v>882</v>
      </c>
      <c r="M26" s="232">
        <f t="shared" si="6"/>
        <v>661.5</v>
      </c>
      <c r="N26" s="219">
        <v>49000</v>
      </c>
    </row>
    <row r="27" spans="1:20" ht="15.75" customHeight="1" x14ac:dyDescent="0.25">
      <c r="A27" s="192" t="s">
        <v>55</v>
      </c>
      <c r="B27" s="193">
        <v>18</v>
      </c>
      <c r="C27" s="194">
        <v>300</v>
      </c>
      <c r="D27" s="194">
        <v>3000</v>
      </c>
      <c r="E27" s="213" t="s">
        <v>60</v>
      </c>
      <c r="F27" s="196">
        <v>1</v>
      </c>
      <c r="G27" s="197">
        <f t="shared" si="11"/>
        <v>1.6199999999999999E-2</v>
      </c>
      <c r="H27" s="198">
        <f t="shared" si="7"/>
        <v>0.9</v>
      </c>
      <c r="I27" s="199">
        <f t="shared" si="8"/>
        <v>776.16</v>
      </c>
      <c r="J27" s="229">
        <f t="shared" si="10"/>
        <v>698.54399999999998</v>
      </c>
      <c r="K27" s="218">
        <v>43120</v>
      </c>
      <c r="L27" s="199">
        <f t="shared" si="9"/>
        <v>881.99999999999989</v>
      </c>
      <c r="M27" s="232">
        <f t="shared" si="6"/>
        <v>793.8</v>
      </c>
      <c r="N27" s="219">
        <v>49000</v>
      </c>
    </row>
    <row r="28" spans="1:20" ht="15.75" customHeight="1" x14ac:dyDescent="0.25">
      <c r="A28" s="192" t="s">
        <v>55</v>
      </c>
      <c r="B28" s="208">
        <v>18</v>
      </c>
      <c r="C28" s="209">
        <v>400</v>
      </c>
      <c r="D28" s="209">
        <v>2000</v>
      </c>
      <c r="E28" s="213" t="s">
        <v>60</v>
      </c>
      <c r="F28" s="196">
        <v>1</v>
      </c>
      <c r="G28" s="197">
        <f t="shared" si="11"/>
        <v>1.44E-2</v>
      </c>
      <c r="H28" s="198">
        <f t="shared" si="7"/>
        <v>0.8</v>
      </c>
      <c r="I28" s="199">
        <f t="shared" si="8"/>
        <v>776.16</v>
      </c>
      <c r="J28" s="229">
        <f t="shared" si="10"/>
        <v>620.928</v>
      </c>
      <c r="K28" s="218">
        <v>43120</v>
      </c>
      <c r="L28" s="199">
        <f t="shared" si="9"/>
        <v>882</v>
      </c>
      <c r="M28" s="232">
        <f t="shared" si="6"/>
        <v>705.6</v>
      </c>
      <c r="N28" s="219">
        <v>49000</v>
      </c>
    </row>
    <row r="29" spans="1:20" ht="15.75" customHeight="1" x14ac:dyDescent="0.25">
      <c r="A29" s="192" t="s">
        <v>55</v>
      </c>
      <c r="B29" s="208">
        <v>18</v>
      </c>
      <c r="C29" s="209">
        <v>400</v>
      </c>
      <c r="D29" s="209">
        <v>2500</v>
      </c>
      <c r="E29" s="213" t="s">
        <v>60</v>
      </c>
      <c r="F29" s="196">
        <v>1</v>
      </c>
      <c r="G29" s="197">
        <f t="shared" si="11"/>
        <v>1.7999999999999999E-2</v>
      </c>
      <c r="H29" s="198">
        <f t="shared" si="7"/>
        <v>1</v>
      </c>
      <c r="I29" s="199">
        <f t="shared" si="8"/>
        <v>776.16</v>
      </c>
      <c r="J29" s="229">
        <f t="shared" si="10"/>
        <v>776.16</v>
      </c>
      <c r="K29" s="218">
        <v>43120</v>
      </c>
      <c r="L29" s="199">
        <f t="shared" si="9"/>
        <v>881.99999999999989</v>
      </c>
      <c r="M29" s="232">
        <f t="shared" si="6"/>
        <v>881.99999999999989</v>
      </c>
      <c r="N29" s="219">
        <v>49000</v>
      </c>
    </row>
    <row r="30" spans="1:20" ht="15.75" customHeight="1" x14ac:dyDescent="0.25">
      <c r="A30" s="192" t="s">
        <v>55</v>
      </c>
      <c r="B30" s="208">
        <v>18</v>
      </c>
      <c r="C30" s="209">
        <v>400</v>
      </c>
      <c r="D30" s="209">
        <v>3000</v>
      </c>
      <c r="E30" s="213" t="s">
        <v>60</v>
      </c>
      <c r="F30" s="196">
        <v>1</v>
      </c>
      <c r="G30" s="197">
        <f t="shared" si="11"/>
        <v>2.1600000000000001E-2</v>
      </c>
      <c r="H30" s="198">
        <f t="shared" si="7"/>
        <v>1.2</v>
      </c>
      <c r="I30" s="199">
        <f t="shared" si="8"/>
        <v>776.16000000000008</v>
      </c>
      <c r="J30" s="229">
        <f t="shared" si="10"/>
        <v>931.39200000000005</v>
      </c>
      <c r="K30" s="218">
        <v>43120</v>
      </c>
      <c r="L30" s="199">
        <f t="shared" si="9"/>
        <v>882.00000000000011</v>
      </c>
      <c r="M30" s="232">
        <f t="shared" si="6"/>
        <v>1058.4000000000001</v>
      </c>
      <c r="N30" s="219">
        <v>49000</v>
      </c>
    </row>
    <row r="31" spans="1:20" ht="15.75" customHeight="1" x14ac:dyDescent="0.25">
      <c r="A31" s="192" t="s">
        <v>55</v>
      </c>
      <c r="B31" s="193">
        <v>18</v>
      </c>
      <c r="C31" s="194">
        <v>500</v>
      </c>
      <c r="D31" s="194">
        <v>2000</v>
      </c>
      <c r="E31" s="213" t="s">
        <v>60</v>
      </c>
      <c r="F31" s="196">
        <v>1</v>
      </c>
      <c r="G31" s="197">
        <f t="shared" si="11"/>
        <v>1.7999999999999999E-2</v>
      </c>
      <c r="H31" s="198">
        <f t="shared" si="7"/>
        <v>1</v>
      </c>
      <c r="I31" s="199">
        <f t="shared" si="8"/>
        <v>776.16</v>
      </c>
      <c r="J31" s="229">
        <f t="shared" si="10"/>
        <v>776.16</v>
      </c>
      <c r="K31" s="218">
        <v>43120</v>
      </c>
      <c r="L31" s="199">
        <f t="shared" si="9"/>
        <v>881.99999999999989</v>
      </c>
      <c r="M31" s="232">
        <f t="shared" si="6"/>
        <v>881.99999999999989</v>
      </c>
      <c r="N31" s="219">
        <v>49000</v>
      </c>
    </row>
    <row r="32" spans="1:20" ht="15.75" customHeight="1" x14ac:dyDescent="0.25">
      <c r="A32" s="192" t="s">
        <v>55</v>
      </c>
      <c r="B32" s="193">
        <v>18</v>
      </c>
      <c r="C32" s="194">
        <v>500</v>
      </c>
      <c r="D32" s="194">
        <v>2500</v>
      </c>
      <c r="E32" s="213" t="s">
        <v>60</v>
      </c>
      <c r="F32" s="196">
        <v>1</v>
      </c>
      <c r="G32" s="197">
        <f t="shared" si="11"/>
        <v>2.2499999999999999E-2</v>
      </c>
      <c r="H32" s="198">
        <f t="shared" si="7"/>
        <v>1.25</v>
      </c>
      <c r="I32" s="199">
        <f t="shared" si="8"/>
        <v>776.16</v>
      </c>
      <c r="J32" s="229">
        <f t="shared" si="10"/>
        <v>970.19999999999993</v>
      </c>
      <c r="K32" s="218">
        <v>43120</v>
      </c>
      <c r="L32" s="199">
        <f t="shared" si="9"/>
        <v>882</v>
      </c>
      <c r="M32" s="232">
        <f t="shared" si="6"/>
        <v>1102.5</v>
      </c>
      <c r="N32" s="219">
        <v>49000</v>
      </c>
    </row>
    <row r="33" spans="1:14" ht="15.75" customHeight="1" x14ac:dyDescent="0.25">
      <c r="A33" s="192" t="s">
        <v>55</v>
      </c>
      <c r="B33" s="193">
        <v>18</v>
      </c>
      <c r="C33" s="194">
        <v>500</v>
      </c>
      <c r="D33" s="194">
        <v>3000</v>
      </c>
      <c r="E33" s="213" t="s">
        <v>60</v>
      </c>
      <c r="F33" s="196">
        <v>1</v>
      </c>
      <c r="G33" s="197">
        <f t="shared" si="11"/>
        <v>2.7E-2</v>
      </c>
      <c r="H33" s="198">
        <f t="shared" si="7"/>
        <v>1.5</v>
      </c>
      <c r="I33" s="199">
        <f t="shared" si="8"/>
        <v>776.16</v>
      </c>
      <c r="J33" s="229">
        <f t="shared" si="10"/>
        <v>1164.24</v>
      </c>
      <c r="K33" s="218">
        <v>43120</v>
      </c>
      <c r="L33" s="199">
        <f t="shared" si="9"/>
        <v>882</v>
      </c>
      <c r="M33" s="232">
        <f t="shared" si="6"/>
        <v>1323</v>
      </c>
      <c r="N33" s="219">
        <v>49000</v>
      </c>
    </row>
    <row r="34" spans="1:14" ht="15.75" customHeight="1" x14ac:dyDescent="0.25">
      <c r="A34" s="192" t="s">
        <v>55</v>
      </c>
      <c r="B34" s="208">
        <v>18</v>
      </c>
      <c r="C34" s="209">
        <v>600</v>
      </c>
      <c r="D34" s="209">
        <v>2000</v>
      </c>
      <c r="E34" s="213" t="s">
        <v>60</v>
      </c>
      <c r="F34" s="196">
        <v>1</v>
      </c>
      <c r="G34" s="197">
        <f t="shared" si="11"/>
        <v>2.1600000000000001E-2</v>
      </c>
      <c r="H34" s="198">
        <f t="shared" si="7"/>
        <v>1.2</v>
      </c>
      <c r="I34" s="199">
        <f t="shared" si="8"/>
        <v>776.16000000000008</v>
      </c>
      <c r="J34" s="229">
        <f t="shared" si="10"/>
        <v>931.39200000000005</v>
      </c>
      <c r="K34" s="218">
        <v>43120</v>
      </c>
      <c r="L34" s="199">
        <f t="shared" si="9"/>
        <v>882.00000000000011</v>
      </c>
      <c r="M34" s="232">
        <f t="shared" si="6"/>
        <v>1058.4000000000001</v>
      </c>
      <c r="N34" s="219">
        <v>49000</v>
      </c>
    </row>
    <row r="35" spans="1:14" ht="15.75" customHeight="1" x14ac:dyDescent="0.25">
      <c r="A35" s="192" t="s">
        <v>55</v>
      </c>
      <c r="B35" s="208">
        <v>18</v>
      </c>
      <c r="C35" s="209">
        <v>600</v>
      </c>
      <c r="D35" s="209">
        <v>2500</v>
      </c>
      <c r="E35" s="213" t="s">
        <v>60</v>
      </c>
      <c r="F35" s="196">
        <v>1</v>
      </c>
      <c r="G35" s="197">
        <f t="shared" si="11"/>
        <v>2.7E-2</v>
      </c>
      <c r="H35" s="198">
        <f t="shared" si="7"/>
        <v>1.5</v>
      </c>
      <c r="I35" s="199">
        <f t="shared" si="8"/>
        <v>776.16</v>
      </c>
      <c r="J35" s="229">
        <f t="shared" si="10"/>
        <v>1164.24</v>
      </c>
      <c r="K35" s="218">
        <v>43120</v>
      </c>
      <c r="L35" s="199">
        <f t="shared" si="9"/>
        <v>882</v>
      </c>
      <c r="M35" s="232">
        <f t="shared" si="6"/>
        <v>1323</v>
      </c>
      <c r="N35" s="219">
        <v>49000</v>
      </c>
    </row>
    <row r="36" spans="1:14" ht="15.75" customHeight="1" thickBot="1" x14ac:dyDescent="0.3">
      <c r="A36" s="233" t="s">
        <v>55</v>
      </c>
      <c r="B36" s="234">
        <v>18</v>
      </c>
      <c r="C36" s="235">
        <v>600</v>
      </c>
      <c r="D36" s="235">
        <v>3000</v>
      </c>
      <c r="E36" s="236" t="s">
        <v>60</v>
      </c>
      <c r="F36" s="237">
        <v>1</v>
      </c>
      <c r="G36" s="238">
        <f t="shared" si="11"/>
        <v>3.2399999999999998E-2</v>
      </c>
      <c r="H36" s="239">
        <f t="shared" si="7"/>
        <v>1.8</v>
      </c>
      <c r="I36" s="240">
        <f t="shared" si="8"/>
        <v>776.16</v>
      </c>
      <c r="J36" s="241">
        <f t="shared" si="10"/>
        <v>1397.088</v>
      </c>
      <c r="K36" s="218">
        <v>43120</v>
      </c>
      <c r="L36" s="240">
        <f t="shared" si="9"/>
        <v>881.99999999999989</v>
      </c>
      <c r="M36" s="241">
        <f t="shared" si="6"/>
        <v>1587.6</v>
      </c>
      <c r="N36" s="219">
        <v>49000</v>
      </c>
    </row>
    <row r="37" spans="1:14" ht="15.75" customHeight="1" thickBot="1" x14ac:dyDescent="0.3">
      <c r="A37" s="979"/>
      <c r="B37" s="980"/>
      <c r="C37" s="980"/>
      <c r="D37" s="980"/>
      <c r="E37" s="980"/>
      <c r="F37" s="980"/>
      <c r="G37" s="980"/>
      <c r="H37" s="980"/>
      <c r="I37" s="980"/>
      <c r="J37" s="980"/>
      <c r="K37" s="980"/>
      <c r="L37" s="980"/>
      <c r="M37" s="980"/>
      <c r="N37" s="980"/>
    </row>
    <row r="38" spans="1:14" ht="15.75" customHeight="1" x14ac:dyDescent="0.25">
      <c r="A38" s="210" t="s">
        <v>55</v>
      </c>
      <c r="B38" s="242">
        <v>28</v>
      </c>
      <c r="C38" s="243">
        <v>600</v>
      </c>
      <c r="D38" s="243">
        <v>2000</v>
      </c>
      <c r="E38" s="213" t="s">
        <v>27</v>
      </c>
      <c r="F38" s="214">
        <v>1</v>
      </c>
      <c r="G38" s="215">
        <f t="shared" ref="G38:G49" si="12">B38*C38*D38/1000000000*F38</f>
        <v>3.3599999999999998E-2</v>
      </c>
      <c r="H38" s="216">
        <f>(C38*0.1*D38)/100000</f>
        <v>1.2</v>
      </c>
      <c r="I38" s="217">
        <f>J38/H38</f>
        <v>1515.36</v>
      </c>
      <c r="J38" s="231">
        <f>K38*G38</f>
        <v>1818.4319999999998</v>
      </c>
      <c r="K38" s="218">
        <v>54120</v>
      </c>
      <c r="L38" s="217">
        <f>M38/H38</f>
        <v>1722.0000000000002</v>
      </c>
      <c r="M38" s="231">
        <f t="shared" ref="M38:M49" si="13">G38*N38</f>
        <v>2066.4</v>
      </c>
      <c r="N38" s="219">
        <v>61500</v>
      </c>
    </row>
    <row r="39" spans="1:14" ht="15.75" customHeight="1" x14ac:dyDescent="0.25">
      <c r="A39" s="192" t="s">
        <v>55</v>
      </c>
      <c r="B39" s="242">
        <v>28</v>
      </c>
      <c r="C39" s="243">
        <v>600</v>
      </c>
      <c r="D39" s="209">
        <v>2500</v>
      </c>
      <c r="E39" s="195" t="s">
        <v>27</v>
      </c>
      <c r="F39" s="196">
        <v>1</v>
      </c>
      <c r="G39" s="197">
        <f t="shared" si="12"/>
        <v>4.2000000000000003E-2</v>
      </c>
      <c r="H39" s="198">
        <f t="shared" ref="H39:H47" si="14">(C39*0.1*D39)/100000</f>
        <v>1.5</v>
      </c>
      <c r="I39" s="199">
        <f t="shared" ref="I39:I47" si="15">J39/H39</f>
        <v>1515.36</v>
      </c>
      <c r="J39" s="231">
        <f>K39*G39</f>
        <v>2273.04</v>
      </c>
      <c r="K39" s="218">
        <v>54120</v>
      </c>
      <c r="L39" s="199">
        <f>M39/H39</f>
        <v>1722</v>
      </c>
      <c r="M39" s="232">
        <f t="shared" si="13"/>
        <v>2583</v>
      </c>
      <c r="N39" s="219">
        <v>61500</v>
      </c>
    </row>
    <row r="40" spans="1:14" ht="15.75" customHeight="1" x14ac:dyDescent="0.25">
      <c r="A40" s="192" t="s">
        <v>55</v>
      </c>
      <c r="B40" s="242">
        <v>28</v>
      </c>
      <c r="C40" s="243">
        <v>600</v>
      </c>
      <c r="D40" s="209">
        <v>3000</v>
      </c>
      <c r="E40" s="195" t="s">
        <v>27</v>
      </c>
      <c r="F40" s="196">
        <v>1</v>
      </c>
      <c r="G40" s="197">
        <f t="shared" si="12"/>
        <v>5.04E-2</v>
      </c>
      <c r="H40" s="198">
        <f t="shared" si="14"/>
        <v>1.8</v>
      </c>
      <c r="I40" s="199">
        <f t="shared" si="15"/>
        <v>1515.3600000000001</v>
      </c>
      <c r="J40" s="231">
        <f>K40*G40</f>
        <v>2727.6480000000001</v>
      </c>
      <c r="K40" s="218">
        <v>54120</v>
      </c>
      <c r="L40" s="199">
        <f t="shared" ref="L40:L48" si="16">M40/H40</f>
        <v>1722</v>
      </c>
      <c r="M40" s="232">
        <f t="shared" si="13"/>
        <v>3099.6</v>
      </c>
      <c r="N40" s="219">
        <v>61500</v>
      </c>
    </row>
    <row r="41" spans="1:14" ht="15.75" customHeight="1" x14ac:dyDescent="0.25">
      <c r="A41" s="192" t="s">
        <v>55</v>
      </c>
      <c r="B41" s="211">
        <v>28</v>
      </c>
      <c r="C41" s="194">
        <v>800</v>
      </c>
      <c r="D41" s="194">
        <v>2000</v>
      </c>
      <c r="E41" s="195" t="s">
        <v>27</v>
      </c>
      <c r="F41" s="196">
        <v>1</v>
      </c>
      <c r="G41" s="197">
        <f t="shared" si="12"/>
        <v>4.48E-2</v>
      </c>
      <c r="H41" s="198">
        <f t="shared" si="14"/>
        <v>1.6</v>
      </c>
      <c r="I41" s="199">
        <f t="shared" si="15"/>
        <v>1515.36</v>
      </c>
      <c r="J41" s="231">
        <f>K41*G41</f>
        <v>2424.576</v>
      </c>
      <c r="K41" s="218">
        <v>54120</v>
      </c>
      <c r="L41" s="199">
        <f t="shared" si="16"/>
        <v>1721.9999999999998</v>
      </c>
      <c r="M41" s="232">
        <f t="shared" si="13"/>
        <v>2755.2</v>
      </c>
      <c r="N41" s="219">
        <v>61500</v>
      </c>
    </row>
    <row r="42" spans="1:14" ht="15.75" customHeight="1" x14ac:dyDescent="0.25">
      <c r="A42" s="192" t="s">
        <v>55</v>
      </c>
      <c r="B42" s="211">
        <v>28</v>
      </c>
      <c r="C42" s="194">
        <v>800</v>
      </c>
      <c r="D42" s="194">
        <v>2500</v>
      </c>
      <c r="E42" s="195" t="s">
        <v>27</v>
      </c>
      <c r="F42" s="196">
        <v>1</v>
      </c>
      <c r="G42" s="197">
        <f t="shared" si="12"/>
        <v>5.6000000000000001E-2</v>
      </c>
      <c r="H42" s="198">
        <f t="shared" si="14"/>
        <v>2</v>
      </c>
      <c r="I42" s="199">
        <f t="shared" si="15"/>
        <v>1515.3600000000001</v>
      </c>
      <c r="J42" s="229">
        <f t="shared" ref="J42:J49" si="17">K42*G42</f>
        <v>3030.7200000000003</v>
      </c>
      <c r="K42" s="218">
        <v>54120</v>
      </c>
      <c r="L42" s="199">
        <f t="shared" si="16"/>
        <v>1722</v>
      </c>
      <c r="M42" s="232">
        <f t="shared" si="13"/>
        <v>3444</v>
      </c>
      <c r="N42" s="219">
        <v>61500</v>
      </c>
    </row>
    <row r="43" spans="1:14" ht="15.75" customHeight="1" thickBot="1" x14ac:dyDescent="0.3">
      <c r="A43" s="220" t="s">
        <v>55</v>
      </c>
      <c r="B43" s="244">
        <v>28</v>
      </c>
      <c r="C43" s="221">
        <v>400</v>
      </c>
      <c r="D43" s="221">
        <v>3000</v>
      </c>
      <c r="E43" s="222" t="s">
        <v>27</v>
      </c>
      <c r="F43" s="223">
        <v>1</v>
      </c>
      <c r="G43" s="224">
        <f t="shared" si="12"/>
        <v>3.3599999999999998E-2</v>
      </c>
      <c r="H43" s="225">
        <f t="shared" si="14"/>
        <v>1.2</v>
      </c>
      <c r="I43" s="226">
        <f t="shared" si="15"/>
        <v>1515.36</v>
      </c>
      <c r="J43" s="230">
        <f t="shared" si="17"/>
        <v>1818.4319999999998</v>
      </c>
      <c r="K43" s="218">
        <v>54120</v>
      </c>
      <c r="L43" s="226">
        <f t="shared" si="16"/>
        <v>1722.0000000000002</v>
      </c>
      <c r="M43" s="230">
        <f t="shared" si="13"/>
        <v>2066.4</v>
      </c>
      <c r="N43" s="219">
        <v>61500</v>
      </c>
    </row>
    <row r="44" spans="1:14" ht="15.75" customHeight="1" x14ac:dyDescent="0.25">
      <c r="A44" s="210" t="s">
        <v>55</v>
      </c>
      <c r="B44" s="242">
        <v>28</v>
      </c>
      <c r="C44" s="243">
        <v>600</v>
      </c>
      <c r="D44" s="243">
        <v>2000</v>
      </c>
      <c r="E44" s="213" t="s">
        <v>60</v>
      </c>
      <c r="F44" s="214">
        <v>1</v>
      </c>
      <c r="G44" s="215">
        <f t="shared" si="12"/>
        <v>3.3599999999999998E-2</v>
      </c>
      <c r="H44" s="216">
        <f t="shared" si="14"/>
        <v>1.2</v>
      </c>
      <c r="I44" s="217">
        <f t="shared" si="15"/>
        <v>1145.76</v>
      </c>
      <c r="J44" s="231">
        <f t="shared" si="17"/>
        <v>1374.9119999999998</v>
      </c>
      <c r="K44" s="218">
        <v>40920</v>
      </c>
      <c r="L44" s="217">
        <f t="shared" si="16"/>
        <v>1302</v>
      </c>
      <c r="M44" s="231">
        <f t="shared" si="13"/>
        <v>1562.3999999999999</v>
      </c>
      <c r="N44" s="219">
        <v>46500</v>
      </c>
    </row>
    <row r="45" spans="1:14" ht="15.75" customHeight="1" x14ac:dyDescent="0.25">
      <c r="A45" s="192" t="s">
        <v>55</v>
      </c>
      <c r="B45" s="242">
        <v>28</v>
      </c>
      <c r="C45" s="243">
        <v>600</v>
      </c>
      <c r="D45" s="209">
        <v>2500</v>
      </c>
      <c r="E45" s="195" t="s">
        <v>60</v>
      </c>
      <c r="F45" s="196">
        <v>1</v>
      </c>
      <c r="G45" s="197">
        <f t="shared" si="12"/>
        <v>4.2000000000000003E-2</v>
      </c>
      <c r="H45" s="198">
        <f t="shared" si="14"/>
        <v>1.5</v>
      </c>
      <c r="I45" s="199">
        <f t="shared" si="15"/>
        <v>1145.76</v>
      </c>
      <c r="J45" s="231">
        <f t="shared" si="17"/>
        <v>1718.64</v>
      </c>
      <c r="K45" s="218">
        <v>40920</v>
      </c>
      <c r="L45" s="199">
        <f t="shared" si="16"/>
        <v>1302.0000000000002</v>
      </c>
      <c r="M45" s="232">
        <f t="shared" si="13"/>
        <v>1953.0000000000002</v>
      </c>
      <c r="N45" s="219">
        <v>46500</v>
      </c>
    </row>
    <row r="46" spans="1:14" ht="15.75" customHeight="1" x14ac:dyDescent="0.25">
      <c r="A46" s="192" t="s">
        <v>55</v>
      </c>
      <c r="B46" s="242">
        <v>28</v>
      </c>
      <c r="C46" s="243">
        <v>600</v>
      </c>
      <c r="D46" s="209">
        <v>3000</v>
      </c>
      <c r="E46" s="195" t="s">
        <v>60</v>
      </c>
      <c r="F46" s="196">
        <v>1</v>
      </c>
      <c r="G46" s="197">
        <f t="shared" si="12"/>
        <v>5.04E-2</v>
      </c>
      <c r="H46" s="198">
        <f t="shared" si="14"/>
        <v>1.8</v>
      </c>
      <c r="I46" s="199">
        <f t="shared" si="15"/>
        <v>1145.76</v>
      </c>
      <c r="J46" s="231">
        <f t="shared" si="17"/>
        <v>2062.3679999999999</v>
      </c>
      <c r="K46" s="218">
        <v>40920</v>
      </c>
      <c r="L46" s="199">
        <f t="shared" si="16"/>
        <v>1302</v>
      </c>
      <c r="M46" s="232">
        <f t="shared" si="13"/>
        <v>2343.6</v>
      </c>
      <c r="N46" s="219">
        <v>46500</v>
      </c>
    </row>
    <row r="47" spans="1:14" ht="15.75" customHeight="1" x14ac:dyDescent="0.25">
      <c r="A47" s="192" t="s">
        <v>55</v>
      </c>
      <c r="B47" s="211">
        <v>28</v>
      </c>
      <c r="C47" s="194">
        <v>800</v>
      </c>
      <c r="D47" s="194">
        <v>2000</v>
      </c>
      <c r="E47" s="195" t="s">
        <v>60</v>
      </c>
      <c r="F47" s="196">
        <v>1</v>
      </c>
      <c r="G47" s="197">
        <f t="shared" si="12"/>
        <v>4.48E-2</v>
      </c>
      <c r="H47" s="198">
        <f t="shared" si="14"/>
        <v>1.6</v>
      </c>
      <c r="I47" s="199">
        <f t="shared" si="15"/>
        <v>1145.7599999999998</v>
      </c>
      <c r="J47" s="231">
        <f t="shared" si="17"/>
        <v>1833.2159999999999</v>
      </c>
      <c r="K47" s="218">
        <v>40920</v>
      </c>
      <c r="L47" s="199">
        <f t="shared" si="16"/>
        <v>1301.9999999999998</v>
      </c>
      <c r="M47" s="232">
        <f t="shared" si="13"/>
        <v>2083.1999999999998</v>
      </c>
      <c r="N47" s="219">
        <v>46500</v>
      </c>
    </row>
    <row r="48" spans="1:14" ht="15.75" customHeight="1" x14ac:dyDescent="0.25">
      <c r="A48" s="192" t="s">
        <v>55</v>
      </c>
      <c r="B48" s="211">
        <v>28</v>
      </c>
      <c r="C48" s="194">
        <v>800</v>
      </c>
      <c r="D48" s="194">
        <v>2500</v>
      </c>
      <c r="E48" s="195" t="s">
        <v>60</v>
      </c>
      <c r="F48" s="196">
        <v>1</v>
      </c>
      <c r="G48" s="197">
        <f t="shared" si="12"/>
        <v>5.6000000000000001E-2</v>
      </c>
      <c r="H48" s="198">
        <f>(C48*0.1*D48)/100000</f>
        <v>2</v>
      </c>
      <c r="I48" s="199">
        <f>J48/H48</f>
        <v>1145.76</v>
      </c>
      <c r="J48" s="231">
        <f t="shared" si="17"/>
        <v>2291.52</v>
      </c>
      <c r="K48" s="218">
        <v>40920</v>
      </c>
      <c r="L48" s="199">
        <f t="shared" si="16"/>
        <v>1302</v>
      </c>
      <c r="M48" s="232">
        <f t="shared" si="13"/>
        <v>2604</v>
      </c>
      <c r="N48" s="219">
        <v>46500</v>
      </c>
    </row>
    <row r="49" spans="1:14" ht="15.75" customHeight="1" thickBot="1" x14ac:dyDescent="0.3">
      <c r="A49" s="192" t="s">
        <v>55</v>
      </c>
      <c r="B49" s="211">
        <v>28</v>
      </c>
      <c r="C49" s="194">
        <v>800</v>
      </c>
      <c r="D49" s="194">
        <v>3000</v>
      </c>
      <c r="E49" s="195" t="s">
        <v>60</v>
      </c>
      <c r="F49" s="196">
        <v>1</v>
      </c>
      <c r="G49" s="197">
        <f t="shared" si="12"/>
        <v>6.7199999999999996E-2</v>
      </c>
      <c r="H49" s="198">
        <f>(C49*0.1*D49)/100000</f>
        <v>2.4</v>
      </c>
      <c r="I49" s="199">
        <f>J49/H49</f>
        <v>1145.76</v>
      </c>
      <c r="J49" s="231">
        <f t="shared" si="17"/>
        <v>2749.8239999999996</v>
      </c>
      <c r="K49" s="218">
        <v>40920</v>
      </c>
      <c r="L49" s="199">
        <f>M49/H49</f>
        <v>1302</v>
      </c>
      <c r="M49" s="232">
        <f t="shared" si="13"/>
        <v>3124.7999999999997</v>
      </c>
      <c r="N49" s="219">
        <v>46500</v>
      </c>
    </row>
    <row r="50" spans="1:14" ht="15.75" customHeight="1" thickBot="1" x14ac:dyDescent="0.3">
      <c r="A50" s="981"/>
      <c r="B50" s="982"/>
      <c r="C50" s="982"/>
      <c r="D50" s="982"/>
      <c r="E50" s="982"/>
      <c r="F50" s="982"/>
      <c r="G50" s="982"/>
      <c r="H50" s="982"/>
      <c r="I50" s="982"/>
      <c r="J50" s="982"/>
      <c r="K50" s="982"/>
      <c r="L50" s="982"/>
      <c r="M50" s="982"/>
      <c r="N50" s="982"/>
    </row>
    <row r="51" spans="1:14" ht="15.75" customHeight="1" x14ac:dyDescent="0.25">
      <c r="A51" s="210" t="s">
        <v>55</v>
      </c>
      <c r="B51" s="242">
        <v>40</v>
      </c>
      <c r="C51" s="243">
        <v>600</v>
      </c>
      <c r="D51" s="243">
        <v>2000</v>
      </c>
      <c r="E51" s="213" t="s">
        <v>27</v>
      </c>
      <c r="F51" s="214">
        <v>1</v>
      </c>
      <c r="G51" s="215">
        <f t="shared" ref="G51:G70" si="18">B51*C51*D51/1000000000*F51</f>
        <v>4.8000000000000001E-2</v>
      </c>
      <c r="H51" s="216">
        <f>(C51*0.1*D51)/100000</f>
        <v>1.2</v>
      </c>
      <c r="I51" s="217">
        <f>J51/H51</f>
        <v>2076.8000000000002</v>
      </c>
      <c r="J51" s="231">
        <f>K51*G51</f>
        <v>2492.16</v>
      </c>
      <c r="K51" s="218">
        <v>51920</v>
      </c>
      <c r="L51" s="217">
        <f>M51/H51</f>
        <v>2360</v>
      </c>
      <c r="M51" s="231">
        <f t="shared" ref="M51:M60" si="19">G51*N51</f>
        <v>2832</v>
      </c>
      <c r="N51" s="219">
        <v>59000</v>
      </c>
    </row>
    <row r="52" spans="1:14" ht="15.75" customHeight="1" x14ac:dyDescent="0.25">
      <c r="A52" s="192" t="s">
        <v>55</v>
      </c>
      <c r="B52" s="242">
        <v>40</v>
      </c>
      <c r="C52" s="243">
        <v>600</v>
      </c>
      <c r="D52" s="209">
        <v>2500</v>
      </c>
      <c r="E52" s="195" t="s">
        <v>27</v>
      </c>
      <c r="F52" s="196">
        <v>1</v>
      </c>
      <c r="G52" s="197">
        <f t="shared" si="18"/>
        <v>0.06</v>
      </c>
      <c r="H52" s="198">
        <f t="shared" ref="H52:H60" si="20">(C52*0.1*D52)/100000</f>
        <v>1.5</v>
      </c>
      <c r="I52" s="199">
        <f t="shared" ref="I52:I70" si="21">J52/H52</f>
        <v>2076.7999999999997</v>
      </c>
      <c r="J52" s="231">
        <f>K52*G52</f>
        <v>3115.2</v>
      </c>
      <c r="K52" s="218">
        <v>51920</v>
      </c>
      <c r="L52" s="199">
        <f>M52/H52</f>
        <v>2360</v>
      </c>
      <c r="M52" s="232">
        <f t="shared" si="19"/>
        <v>3540</v>
      </c>
      <c r="N52" s="219">
        <v>59000</v>
      </c>
    </row>
    <row r="53" spans="1:14" ht="15.75" customHeight="1" x14ac:dyDescent="0.25">
      <c r="A53" s="192" t="s">
        <v>55</v>
      </c>
      <c r="B53" s="242">
        <v>40</v>
      </c>
      <c r="C53" s="243">
        <v>600</v>
      </c>
      <c r="D53" s="209">
        <v>3000</v>
      </c>
      <c r="E53" s="195" t="s">
        <v>27</v>
      </c>
      <c r="F53" s="196">
        <v>1</v>
      </c>
      <c r="G53" s="197">
        <f t="shared" si="18"/>
        <v>7.1999999999999995E-2</v>
      </c>
      <c r="H53" s="198">
        <f t="shared" si="20"/>
        <v>1.8</v>
      </c>
      <c r="I53" s="199">
        <f t="shared" si="21"/>
        <v>2076.7999999999997</v>
      </c>
      <c r="J53" s="231">
        <f>K53*G53</f>
        <v>3738.24</v>
      </c>
      <c r="K53" s="218">
        <v>51920</v>
      </c>
      <c r="L53" s="199">
        <f t="shared" ref="L53:L61" si="22">M53/H53</f>
        <v>2360</v>
      </c>
      <c r="M53" s="232">
        <f t="shared" si="19"/>
        <v>4248</v>
      </c>
      <c r="N53" s="219">
        <v>59000</v>
      </c>
    </row>
    <row r="54" spans="1:14" ht="15.75" customHeight="1" x14ac:dyDescent="0.25">
      <c r="A54" s="192" t="s">
        <v>55</v>
      </c>
      <c r="B54" s="211">
        <v>40</v>
      </c>
      <c r="C54" s="194">
        <v>800</v>
      </c>
      <c r="D54" s="194">
        <v>800</v>
      </c>
      <c r="E54" s="195" t="s">
        <v>27</v>
      </c>
      <c r="F54" s="196">
        <v>1</v>
      </c>
      <c r="G54" s="197">
        <f t="shared" si="18"/>
        <v>2.5600000000000001E-2</v>
      </c>
      <c r="H54" s="198">
        <f t="shared" si="20"/>
        <v>0.64</v>
      </c>
      <c r="I54" s="199">
        <f t="shared" si="21"/>
        <v>2076.8000000000002</v>
      </c>
      <c r="J54" s="231">
        <f>K54*G54</f>
        <v>1329.152</v>
      </c>
      <c r="K54" s="218">
        <v>51920</v>
      </c>
      <c r="L54" s="199">
        <f t="shared" si="22"/>
        <v>2360</v>
      </c>
      <c r="M54" s="232">
        <f t="shared" si="19"/>
        <v>1510.4</v>
      </c>
      <c r="N54" s="219">
        <v>59000</v>
      </c>
    </row>
    <row r="55" spans="1:14" ht="15.75" customHeight="1" x14ac:dyDescent="0.25">
      <c r="A55" s="192" t="s">
        <v>55</v>
      </c>
      <c r="B55" s="211">
        <v>40</v>
      </c>
      <c r="C55" s="194">
        <v>800</v>
      </c>
      <c r="D55" s="194">
        <v>2500</v>
      </c>
      <c r="E55" s="195" t="s">
        <v>27</v>
      </c>
      <c r="F55" s="196">
        <v>1</v>
      </c>
      <c r="G55" s="197">
        <f t="shared" si="18"/>
        <v>0.08</v>
      </c>
      <c r="H55" s="198">
        <f t="shared" si="20"/>
        <v>2</v>
      </c>
      <c r="I55" s="199">
        <f t="shared" si="21"/>
        <v>2076.8000000000002</v>
      </c>
      <c r="J55" s="229">
        <f t="shared" ref="J55:J64" si="23">K55*G55</f>
        <v>4153.6000000000004</v>
      </c>
      <c r="K55" s="218">
        <v>51920</v>
      </c>
      <c r="L55" s="199">
        <f t="shared" si="22"/>
        <v>2360</v>
      </c>
      <c r="M55" s="232">
        <f t="shared" si="19"/>
        <v>4720</v>
      </c>
      <c r="N55" s="219">
        <v>59000</v>
      </c>
    </row>
    <row r="56" spans="1:14" ht="15.75" customHeight="1" x14ac:dyDescent="0.25">
      <c r="A56" s="233" t="s">
        <v>55</v>
      </c>
      <c r="B56" s="257">
        <v>40</v>
      </c>
      <c r="C56" s="245">
        <v>800</v>
      </c>
      <c r="D56" s="245">
        <v>3000</v>
      </c>
      <c r="E56" s="246" t="s">
        <v>27</v>
      </c>
      <c r="F56" s="237">
        <v>1</v>
      </c>
      <c r="G56" s="238">
        <f t="shared" si="18"/>
        <v>9.6000000000000002E-2</v>
      </c>
      <c r="H56" s="239">
        <f t="shared" si="20"/>
        <v>2.4</v>
      </c>
      <c r="I56" s="240">
        <f t="shared" si="21"/>
        <v>2076.8000000000002</v>
      </c>
      <c r="J56" s="241">
        <f t="shared" si="23"/>
        <v>4984.32</v>
      </c>
      <c r="K56" s="218">
        <v>51920</v>
      </c>
      <c r="L56" s="240">
        <f t="shared" si="22"/>
        <v>2360</v>
      </c>
      <c r="M56" s="241">
        <f t="shared" si="19"/>
        <v>5664</v>
      </c>
      <c r="N56" s="219">
        <v>59000</v>
      </c>
    </row>
    <row r="57" spans="1:14" ht="15.75" customHeight="1" x14ac:dyDescent="0.25">
      <c r="A57" s="247" t="s">
        <v>61</v>
      </c>
      <c r="B57" s="259">
        <v>40</v>
      </c>
      <c r="C57" s="260">
        <v>1000</v>
      </c>
      <c r="D57" s="260">
        <v>1000</v>
      </c>
      <c r="E57" s="249" t="s">
        <v>27</v>
      </c>
      <c r="F57" s="250">
        <v>1</v>
      </c>
      <c r="G57" s="251">
        <f t="shared" si="18"/>
        <v>0.04</v>
      </c>
      <c r="H57" s="252">
        <f t="shared" si="20"/>
        <v>1</v>
      </c>
      <c r="I57" s="248">
        <f t="shared" si="21"/>
        <v>2076.8000000000002</v>
      </c>
      <c r="J57" s="253">
        <f t="shared" si="23"/>
        <v>2076.8000000000002</v>
      </c>
      <c r="K57" s="218">
        <v>51920</v>
      </c>
      <c r="L57" s="248">
        <f t="shared" si="22"/>
        <v>2360</v>
      </c>
      <c r="M57" s="253">
        <f t="shared" si="19"/>
        <v>2360</v>
      </c>
      <c r="N57" s="219">
        <v>59000</v>
      </c>
    </row>
    <row r="58" spans="1:14" ht="15.75" customHeight="1" thickBot="1" x14ac:dyDescent="0.3">
      <c r="A58" s="210" t="s">
        <v>61</v>
      </c>
      <c r="B58" s="242">
        <v>40</v>
      </c>
      <c r="C58" s="243">
        <v>1200</v>
      </c>
      <c r="D58" s="243">
        <v>1200</v>
      </c>
      <c r="E58" s="258" t="s">
        <v>27</v>
      </c>
      <c r="F58" s="214">
        <v>1</v>
      </c>
      <c r="G58" s="215">
        <f t="shared" si="18"/>
        <v>5.7599999999999998E-2</v>
      </c>
      <c r="H58" s="216">
        <f t="shared" si="20"/>
        <v>1.44</v>
      </c>
      <c r="I58" s="217">
        <f t="shared" si="21"/>
        <v>2076.8000000000002</v>
      </c>
      <c r="J58" s="231">
        <f t="shared" si="23"/>
        <v>2990.5920000000001</v>
      </c>
      <c r="K58" s="218">
        <v>51920</v>
      </c>
      <c r="L58" s="217">
        <f t="shared" si="22"/>
        <v>2360</v>
      </c>
      <c r="M58" s="231">
        <f t="shared" si="19"/>
        <v>3398.4</v>
      </c>
      <c r="N58" s="219">
        <v>59000</v>
      </c>
    </row>
    <row r="59" spans="1:14" ht="15.75" customHeight="1" thickBot="1" x14ac:dyDescent="0.3">
      <c r="A59" s="210" t="s">
        <v>61</v>
      </c>
      <c r="B59" s="242">
        <v>40</v>
      </c>
      <c r="C59" s="243">
        <v>1000</v>
      </c>
      <c r="D59" s="209">
        <v>2000</v>
      </c>
      <c r="E59" s="222" t="s">
        <v>27</v>
      </c>
      <c r="F59" s="196">
        <v>1</v>
      </c>
      <c r="G59" s="197">
        <f t="shared" si="18"/>
        <v>0.08</v>
      </c>
      <c r="H59" s="198">
        <f t="shared" si="20"/>
        <v>2</v>
      </c>
      <c r="I59" s="199">
        <f t="shared" si="21"/>
        <v>2076.8000000000002</v>
      </c>
      <c r="J59" s="229">
        <f t="shared" si="23"/>
        <v>4153.6000000000004</v>
      </c>
      <c r="K59" s="218">
        <v>51920</v>
      </c>
      <c r="L59" s="199">
        <f t="shared" si="22"/>
        <v>2360</v>
      </c>
      <c r="M59" s="232">
        <f t="shared" si="19"/>
        <v>4720</v>
      </c>
      <c r="N59" s="219">
        <v>59000</v>
      </c>
    </row>
    <row r="60" spans="1:14" ht="15.75" customHeight="1" thickBot="1" x14ac:dyDescent="0.3">
      <c r="A60" s="254" t="s">
        <v>61</v>
      </c>
      <c r="B60" s="255">
        <v>40</v>
      </c>
      <c r="C60" s="256">
        <v>1000</v>
      </c>
      <c r="D60" s="228">
        <v>3000</v>
      </c>
      <c r="E60" s="222" t="s">
        <v>27</v>
      </c>
      <c r="F60" s="223">
        <v>1</v>
      </c>
      <c r="G60" s="224">
        <f t="shared" si="18"/>
        <v>0.12</v>
      </c>
      <c r="H60" s="225">
        <f t="shared" si="20"/>
        <v>3</v>
      </c>
      <c r="I60" s="226">
        <f t="shared" si="21"/>
        <v>2076.7999999999997</v>
      </c>
      <c r="J60" s="230">
        <f t="shared" si="23"/>
        <v>6230.4</v>
      </c>
      <c r="K60" s="218">
        <v>51920</v>
      </c>
      <c r="L60" s="226">
        <f t="shared" si="22"/>
        <v>2360</v>
      </c>
      <c r="M60" s="230">
        <f t="shared" si="19"/>
        <v>7080</v>
      </c>
      <c r="N60" s="219">
        <v>59000</v>
      </c>
    </row>
    <row r="61" spans="1:14" ht="15.75" customHeight="1" x14ac:dyDescent="0.25">
      <c r="A61" s="210" t="s">
        <v>55</v>
      </c>
      <c r="B61" s="211">
        <v>40</v>
      </c>
      <c r="C61" s="212">
        <v>600</v>
      </c>
      <c r="D61" s="212">
        <v>2000</v>
      </c>
      <c r="E61" s="261" t="s">
        <v>60</v>
      </c>
      <c r="F61" s="214">
        <v>1</v>
      </c>
      <c r="G61" s="215">
        <f t="shared" si="18"/>
        <v>4.8000000000000001E-2</v>
      </c>
      <c r="H61" s="216">
        <f>(C61*0.1*D61)/100000</f>
        <v>1.2</v>
      </c>
      <c r="I61" s="217">
        <f>J61/H61</f>
        <v>1592.8000000000002</v>
      </c>
      <c r="J61" s="231">
        <f t="shared" si="23"/>
        <v>1911.3600000000001</v>
      </c>
      <c r="K61" s="218">
        <v>39820</v>
      </c>
      <c r="L61" s="217">
        <f t="shared" si="22"/>
        <v>1810</v>
      </c>
      <c r="M61" s="231">
        <f t="shared" ref="M61:M70" si="24">G61*N61</f>
        <v>2172</v>
      </c>
      <c r="N61" s="219">
        <v>45250</v>
      </c>
    </row>
    <row r="62" spans="1:14" ht="15.75" customHeight="1" x14ac:dyDescent="0.25">
      <c r="A62" s="192" t="s">
        <v>55</v>
      </c>
      <c r="B62" s="211">
        <v>40</v>
      </c>
      <c r="C62" s="212">
        <v>600</v>
      </c>
      <c r="D62" s="194">
        <v>2500</v>
      </c>
      <c r="E62" s="261" t="s">
        <v>60</v>
      </c>
      <c r="F62" s="196">
        <v>1</v>
      </c>
      <c r="G62" s="197">
        <f t="shared" si="18"/>
        <v>0.06</v>
      </c>
      <c r="H62" s="198">
        <f t="shared" ref="H62:H70" si="25">(C62*0.1*D62)/100000</f>
        <v>1.5</v>
      </c>
      <c r="I62" s="199">
        <f t="shared" si="21"/>
        <v>1592.8</v>
      </c>
      <c r="J62" s="231">
        <f t="shared" si="23"/>
        <v>2389.1999999999998</v>
      </c>
      <c r="K62" s="218">
        <v>39820</v>
      </c>
      <c r="L62" s="199">
        <f>M62/H62</f>
        <v>1810</v>
      </c>
      <c r="M62" s="232">
        <f t="shared" si="24"/>
        <v>2715</v>
      </c>
      <c r="N62" s="219">
        <v>45250</v>
      </c>
    </row>
    <row r="63" spans="1:14" ht="15.75" customHeight="1" x14ac:dyDescent="0.25">
      <c r="A63" s="192" t="s">
        <v>55</v>
      </c>
      <c r="B63" s="211">
        <v>40</v>
      </c>
      <c r="C63" s="212">
        <v>600</v>
      </c>
      <c r="D63" s="194">
        <v>3000</v>
      </c>
      <c r="E63" s="261" t="s">
        <v>60</v>
      </c>
      <c r="F63" s="196">
        <v>1</v>
      </c>
      <c r="G63" s="197">
        <f t="shared" si="18"/>
        <v>7.1999999999999995E-2</v>
      </c>
      <c r="H63" s="198">
        <f t="shared" si="25"/>
        <v>1.8</v>
      </c>
      <c r="I63" s="199">
        <f t="shared" si="21"/>
        <v>1592.8</v>
      </c>
      <c r="J63" s="231">
        <f t="shared" si="23"/>
        <v>2867.04</v>
      </c>
      <c r="K63" s="218">
        <v>39820</v>
      </c>
      <c r="L63" s="199">
        <f t="shared" ref="L63:L70" si="26">M63/H63</f>
        <v>1809.9999999999998</v>
      </c>
      <c r="M63" s="232">
        <f t="shared" si="24"/>
        <v>3257.9999999999995</v>
      </c>
      <c r="N63" s="219">
        <v>45250</v>
      </c>
    </row>
    <row r="64" spans="1:14" ht="15.75" customHeight="1" x14ac:dyDescent="0.25">
      <c r="A64" s="192" t="s">
        <v>55</v>
      </c>
      <c r="B64" s="242">
        <v>40</v>
      </c>
      <c r="C64" s="209">
        <v>800</v>
      </c>
      <c r="D64" s="209">
        <v>2000</v>
      </c>
      <c r="E64" s="213" t="s">
        <v>60</v>
      </c>
      <c r="F64" s="196">
        <v>1</v>
      </c>
      <c r="G64" s="197">
        <f t="shared" si="18"/>
        <v>6.4000000000000001E-2</v>
      </c>
      <c r="H64" s="198">
        <f t="shared" si="25"/>
        <v>1.6</v>
      </c>
      <c r="I64" s="199">
        <f t="shared" si="21"/>
        <v>1592.8</v>
      </c>
      <c r="J64" s="231">
        <f t="shared" si="23"/>
        <v>2548.48</v>
      </c>
      <c r="K64" s="218">
        <v>39820</v>
      </c>
      <c r="L64" s="199">
        <f t="shared" si="26"/>
        <v>1810</v>
      </c>
      <c r="M64" s="232">
        <f t="shared" si="24"/>
        <v>2896</v>
      </c>
      <c r="N64" s="219">
        <v>45250</v>
      </c>
    </row>
    <row r="65" spans="1:14" ht="15.75" customHeight="1" x14ac:dyDescent="0.25">
      <c r="A65" s="192" t="s">
        <v>55</v>
      </c>
      <c r="B65" s="242">
        <v>40</v>
      </c>
      <c r="C65" s="209">
        <v>800</v>
      </c>
      <c r="D65" s="209">
        <v>2500</v>
      </c>
      <c r="E65" s="213" t="s">
        <v>60</v>
      </c>
      <c r="F65" s="196">
        <v>1</v>
      </c>
      <c r="G65" s="197">
        <f t="shared" si="18"/>
        <v>0.08</v>
      </c>
      <c r="H65" s="198">
        <f t="shared" si="25"/>
        <v>2</v>
      </c>
      <c r="I65" s="199">
        <f t="shared" si="21"/>
        <v>1592.8</v>
      </c>
      <c r="J65" s="229">
        <f t="shared" ref="J65:J70" si="27">K65*G65</f>
        <v>3185.6</v>
      </c>
      <c r="K65" s="218">
        <v>39820</v>
      </c>
      <c r="L65" s="199">
        <f t="shared" si="26"/>
        <v>1810</v>
      </c>
      <c r="M65" s="232">
        <f t="shared" si="24"/>
        <v>3620</v>
      </c>
      <c r="N65" s="219">
        <v>45250</v>
      </c>
    </row>
    <row r="66" spans="1:14" ht="15.75" customHeight="1" thickBot="1" x14ac:dyDescent="0.3">
      <c r="A66" s="220" t="s">
        <v>55</v>
      </c>
      <c r="B66" s="227">
        <v>40</v>
      </c>
      <c r="C66" s="228">
        <v>800</v>
      </c>
      <c r="D66" s="228">
        <v>3000</v>
      </c>
      <c r="E66" s="222" t="s">
        <v>60</v>
      </c>
      <c r="F66" s="223">
        <v>1</v>
      </c>
      <c r="G66" s="224">
        <f t="shared" si="18"/>
        <v>9.6000000000000002E-2</v>
      </c>
      <c r="H66" s="225">
        <f t="shared" si="25"/>
        <v>2.4</v>
      </c>
      <c r="I66" s="226">
        <f t="shared" si="21"/>
        <v>1592.8000000000002</v>
      </c>
      <c r="J66" s="230">
        <f t="shared" si="27"/>
        <v>3822.7200000000003</v>
      </c>
      <c r="K66" s="218">
        <v>39820</v>
      </c>
      <c r="L66" s="226">
        <f t="shared" si="26"/>
        <v>1810</v>
      </c>
      <c r="M66" s="230">
        <f t="shared" si="24"/>
        <v>4344</v>
      </c>
      <c r="N66" s="219">
        <v>45250</v>
      </c>
    </row>
    <row r="67" spans="1:14" ht="15.75" customHeight="1" x14ac:dyDescent="0.25">
      <c r="A67" s="210" t="s">
        <v>61</v>
      </c>
      <c r="B67" s="211">
        <v>40</v>
      </c>
      <c r="C67" s="212">
        <v>1000</v>
      </c>
      <c r="D67" s="212">
        <v>1000</v>
      </c>
      <c r="E67" s="261" t="s">
        <v>60</v>
      </c>
      <c r="F67" s="214">
        <v>1</v>
      </c>
      <c r="G67" s="215">
        <f t="shared" si="18"/>
        <v>0.04</v>
      </c>
      <c r="H67" s="216">
        <f t="shared" si="25"/>
        <v>1</v>
      </c>
      <c r="I67" s="217">
        <f t="shared" si="21"/>
        <v>1592.8</v>
      </c>
      <c r="J67" s="231">
        <f t="shared" si="27"/>
        <v>1592.8</v>
      </c>
      <c r="K67" s="218">
        <v>39820</v>
      </c>
      <c r="L67" s="217">
        <f t="shared" si="26"/>
        <v>1810</v>
      </c>
      <c r="M67" s="231">
        <f t="shared" si="24"/>
        <v>1810</v>
      </c>
      <c r="N67" s="219">
        <v>45250</v>
      </c>
    </row>
    <row r="68" spans="1:14" ht="15.75" customHeight="1" x14ac:dyDescent="0.25">
      <c r="A68" s="210" t="s">
        <v>61</v>
      </c>
      <c r="B68" s="211">
        <v>40</v>
      </c>
      <c r="C68" s="212">
        <v>1000</v>
      </c>
      <c r="D68" s="212">
        <v>1200</v>
      </c>
      <c r="E68" s="261" t="s">
        <v>60</v>
      </c>
      <c r="F68" s="196">
        <v>1</v>
      </c>
      <c r="G68" s="197">
        <f t="shared" si="18"/>
        <v>4.8000000000000001E-2</v>
      </c>
      <c r="H68" s="198">
        <f t="shared" si="25"/>
        <v>1.2</v>
      </c>
      <c r="I68" s="199">
        <f t="shared" si="21"/>
        <v>1592.8000000000002</v>
      </c>
      <c r="J68" s="229">
        <f t="shared" si="27"/>
        <v>1911.3600000000001</v>
      </c>
      <c r="K68" s="218">
        <v>39820</v>
      </c>
      <c r="L68" s="199">
        <f t="shared" si="26"/>
        <v>1810</v>
      </c>
      <c r="M68" s="232">
        <f t="shared" si="24"/>
        <v>2172</v>
      </c>
      <c r="N68" s="219">
        <v>45250</v>
      </c>
    </row>
    <row r="69" spans="1:14" ht="15.75" customHeight="1" x14ac:dyDescent="0.25">
      <c r="A69" s="210" t="s">
        <v>61</v>
      </c>
      <c r="B69" s="211">
        <v>40</v>
      </c>
      <c r="C69" s="212">
        <v>1000</v>
      </c>
      <c r="D69" s="194">
        <v>2000</v>
      </c>
      <c r="E69" s="261" t="s">
        <v>60</v>
      </c>
      <c r="F69" s="196">
        <v>1</v>
      </c>
      <c r="G69" s="197">
        <f t="shared" si="18"/>
        <v>0.08</v>
      </c>
      <c r="H69" s="198">
        <f t="shared" si="25"/>
        <v>2</v>
      </c>
      <c r="I69" s="199">
        <f t="shared" si="21"/>
        <v>1592.8</v>
      </c>
      <c r="J69" s="229">
        <f t="shared" si="27"/>
        <v>3185.6</v>
      </c>
      <c r="K69" s="218">
        <v>39820</v>
      </c>
      <c r="L69" s="199">
        <f t="shared" si="26"/>
        <v>1810</v>
      </c>
      <c r="M69" s="232">
        <f t="shared" si="24"/>
        <v>3620</v>
      </c>
      <c r="N69" s="219">
        <v>45250</v>
      </c>
    </row>
    <row r="70" spans="1:14" ht="15.75" customHeight="1" x14ac:dyDescent="0.25">
      <c r="A70" s="210" t="s">
        <v>61</v>
      </c>
      <c r="B70" s="211">
        <v>40</v>
      </c>
      <c r="C70" s="212">
        <v>1000</v>
      </c>
      <c r="D70" s="194">
        <v>3000</v>
      </c>
      <c r="E70" s="261" t="s">
        <v>60</v>
      </c>
      <c r="F70" s="196">
        <v>1</v>
      </c>
      <c r="G70" s="197">
        <f t="shared" si="18"/>
        <v>0.12</v>
      </c>
      <c r="H70" s="198">
        <f t="shared" si="25"/>
        <v>3</v>
      </c>
      <c r="I70" s="199">
        <f t="shared" si="21"/>
        <v>1592.8</v>
      </c>
      <c r="J70" s="229">
        <f t="shared" si="27"/>
        <v>4778.3999999999996</v>
      </c>
      <c r="K70" s="218">
        <v>39820</v>
      </c>
      <c r="L70" s="199">
        <f t="shared" si="26"/>
        <v>1810</v>
      </c>
      <c r="M70" s="232">
        <f t="shared" si="24"/>
        <v>5430</v>
      </c>
      <c r="N70" s="219">
        <v>45250</v>
      </c>
    </row>
    <row r="71" spans="1:14" ht="15.75" customHeight="1" x14ac:dyDescent="0.25">
      <c r="A71" s="983"/>
      <c r="B71" s="983"/>
      <c r="C71" s="983"/>
      <c r="D71" s="983"/>
      <c r="E71" s="983"/>
      <c r="F71" s="983"/>
      <c r="G71" s="983"/>
      <c r="H71" s="983"/>
      <c r="I71" s="983"/>
      <c r="J71" s="983"/>
      <c r="K71" s="983"/>
      <c r="L71" s="983"/>
      <c r="M71" s="983"/>
      <c r="N71" s="983"/>
    </row>
    <row r="72" spans="1:14" ht="24.6" customHeight="1" thickBot="1" x14ac:dyDescent="0.4">
      <c r="A72" s="984" t="s">
        <v>62</v>
      </c>
      <c r="B72" s="985"/>
      <c r="C72" s="985"/>
      <c r="D72" s="985"/>
      <c r="E72" s="985"/>
      <c r="F72" s="985"/>
      <c r="G72" s="985"/>
      <c r="H72" s="985"/>
      <c r="I72" s="985"/>
      <c r="J72" s="985"/>
      <c r="K72" s="985"/>
      <c r="L72" s="985"/>
      <c r="M72" s="985"/>
      <c r="N72" s="985"/>
    </row>
    <row r="73" spans="1:14" ht="28.9" customHeight="1" x14ac:dyDescent="0.25">
      <c r="A73" s="937" t="s">
        <v>1</v>
      </c>
      <c r="B73" s="24" t="s">
        <v>2</v>
      </c>
      <c r="C73" s="25" t="s">
        <v>3</v>
      </c>
      <c r="D73" s="25" t="s">
        <v>4</v>
      </c>
      <c r="E73" s="986" t="s">
        <v>5</v>
      </c>
      <c r="F73" s="940" t="s">
        <v>56</v>
      </c>
      <c r="G73" s="917"/>
      <c r="H73" s="915"/>
      <c r="I73" s="200" t="s">
        <v>20</v>
      </c>
      <c r="J73" s="987" t="s">
        <v>57</v>
      </c>
      <c r="K73" s="988"/>
      <c r="L73" s="201" t="s">
        <v>20</v>
      </c>
      <c r="M73" s="942" t="s">
        <v>58</v>
      </c>
      <c r="N73" s="943"/>
    </row>
    <row r="74" spans="1:14" ht="15.75" customHeight="1" x14ac:dyDescent="0.25">
      <c r="A74" s="904"/>
      <c r="B74" s="26" t="s">
        <v>8</v>
      </c>
      <c r="C74" s="27" t="s">
        <v>8</v>
      </c>
      <c r="D74" s="27" t="s">
        <v>8</v>
      </c>
      <c r="E74" s="927"/>
      <c r="F74" s="29" t="s">
        <v>9</v>
      </c>
      <c r="G74" s="30" t="s">
        <v>10</v>
      </c>
      <c r="H74" s="31" t="s">
        <v>24</v>
      </c>
      <c r="I74" s="202"/>
      <c r="J74" s="203" t="s">
        <v>59</v>
      </c>
      <c r="K74" s="204" t="s">
        <v>13</v>
      </c>
      <c r="L74" s="205"/>
      <c r="M74" s="28" t="s">
        <v>59</v>
      </c>
      <c r="N74" s="140" t="s">
        <v>13</v>
      </c>
    </row>
    <row r="75" spans="1:14" ht="15.75" customHeight="1" x14ac:dyDescent="0.25">
      <c r="A75" s="192" t="s">
        <v>55</v>
      </c>
      <c r="B75" s="208">
        <v>18</v>
      </c>
      <c r="C75" s="209">
        <v>200</v>
      </c>
      <c r="D75" s="209">
        <v>800</v>
      </c>
      <c r="E75" s="195" t="s">
        <v>63</v>
      </c>
      <c r="F75" s="196">
        <v>1</v>
      </c>
      <c r="G75" s="197">
        <f t="shared" ref="G75:G90" si="28">B75*C75*D75/1000000000*F75</f>
        <v>2.8800000000000002E-3</v>
      </c>
      <c r="H75" s="198">
        <f>(C75*0.1*D75)/100000</f>
        <v>0.16</v>
      </c>
      <c r="I75" s="199">
        <f>J75/H75</f>
        <v>1469.16</v>
      </c>
      <c r="J75" s="229">
        <f t="shared" ref="J75:J90" si="29">K75*G75</f>
        <v>235.06560000000002</v>
      </c>
      <c r="K75" s="206">
        <v>81620</v>
      </c>
      <c r="L75" s="199">
        <f>M75/H75</f>
        <v>1669.5</v>
      </c>
      <c r="M75" s="232">
        <f t="shared" ref="M75:M90" si="30">G75*N75</f>
        <v>267.12</v>
      </c>
      <c r="N75" s="207">
        <v>92750</v>
      </c>
    </row>
    <row r="76" spans="1:14" ht="15.75" customHeight="1" x14ac:dyDescent="0.25">
      <c r="A76" s="192" t="s">
        <v>55</v>
      </c>
      <c r="B76" s="208">
        <v>18</v>
      </c>
      <c r="C76" s="209">
        <v>200</v>
      </c>
      <c r="D76" s="209">
        <v>900</v>
      </c>
      <c r="E76" s="195" t="s">
        <v>63</v>
      </c>
      <c r="F76" s="196">
        <v>1</v>
      </c>
      <c r="G76" s="197">
        <f t="shared" si="28"/>
        <v>3.2399999999999998E-3</v>
      </c>
      <c r="H76" s="198">
        <f t="shared" ref="H76:H84" si="31">(C76*0.1*D76)/100000</f>
        <v>0.18</v>
      </c>
      <c r="I76" s="199">
        <f t="shared" ref="I76:I84" si="32">J76/H76</f>
        <v>1469.16</v>
      </c>
      <c r="J76" s="229">
        <f t="shared" si="29"/>
        <v>264.44880000000001</v>
      </c>
      <c r="K76" s="206">
        <v>81620</v>
      </c>
      <c r="L76" s="199">
        <f>M76/H76</f>
        <v>1669.5</v>
      </c>
      <c r="M76" s="232">
        <f t="shared" si="30"/>
        <v>300.51</v>
      </c>
      <c r="N76" s="207">
        <v>92750</v>
      </c>
    </row>
    <row r="77" spans="1:14" ht="15.75" customHeight="1" x14ac:dyDescent="0.25">
      <c r="A77" s="192" t="s">
        <v>55</v>
      </c>
      <c r="B77" s="208">
        <v>18</v>
      </c>
      <c r="C77" s="209">
        <v>200</v>
      </c>
      <c r="D77" s="209">
        <v>1000</v>
      </c>
      <c r="E77" s="195" t="s">
        <v>63</v>
      </c>
      <c r="F77" s="196">
        <v>1</v>
      </c>
      <c r="G77" s="197">
        <f t="shared" si="28"/>
        <v>3.5999999999999999E-3</v>
      </c>
      <c r="H77" s="198">
        <f t="shared" si="31"/>
        <v>0.2</v>
      </c>
      <c r="I77" s="199">
        <f t="shared" si="32"/>
        <v>1469.1599999999999</v>
      </c>
      <c r="J77" s="229">
        <f t="shared" si="29"/>
        <v>293.83199999999999</v>
      </c>
      <c r="K77" s="206">
        <v>81620</v>
      </c>
      <c r="L77" s="199">
        <f t="shared" ref="L77:L85" si="33">M77/H77</f>
        <v>1669.4999999999998</v>
      </c>
      <c r="M77" s="232">
        <f t="shared" si="30"/>
        <v>333.9</v>
      </c>
      <c r="N77" s="207">
        <v>92750</v>
      </c>
    </row>
    <row r="78" spans="1:14" ht="15.75" customHeight="1" x14ac:dyDescent="0.25">
      <c r="A78" s="192" t="s">
        <v>55</v>
      </c>
      <c r="B78" s="208">
        <v>18</v>
      </c>
      <c r="C78" s="209">
        <v>200</v>
      </c>
      <c r="D78" s="209">
        <v>1200</v>
      </c>
      <c r="E78" s="195" t="s">
        <v>63</v>
      </c>
      <c r="F78" s="196">
        <v>1</v>
      </c>
      <c r="G78" s="197">
        <f t="shared" si="28"/>
        <v>4.3200000000000001E-3</v>
      </c>
      <c r="H78" s="198">
        <f t="shared" si="31"/>
        <v>0.24</v>
      </c>
      <c r="I78" s="199">
        <f t="shared" si="32"/>
        <v>1469.16</v>
      </c>
      <c r="J78" s="229">
        <f t="shared" si="29"/>
        <v>352.59840000000003</v>
      </c>
      <c r="K78" s="206">
        <v>81620</v>
      </c>
      <c r="L78" s="199">
        <f t="shared" si="33"/>
        <v>1669.5</v>
      </c>
      <c r="M78" s="232">
        <f t="shared" si="30"/>
        <v>400.68</v>
      </c>
      <c r="N78" s="207">
        <v>92750</v>
      </c>
    </row>
    <row r="79" spans="1:14" ht="15.75" customHeight="1" x14ac:dyDescent="0.25">
      <c r="A79" s="192" t="s">
        <v>55</v>
      </c>
      <c r="B79" s="193">
        <v>18</v>
      </c>
      <c r="C79" s="194">
        <v>300</v>
      </c>
      <c r="D79" s="194">
        <v>2000</v>
      </c>
      <c r="E79" s="195" t="s">
        <v>63</v>
      </c>
      <c r="F79" s="196">
        <v>1</v>
      </c>
      <c r="G79" s="197">
        <f t="shared" si="28"/>
        <v>1.0800000000000001E-2</v>
      </c>
      <c r="H79" s="198">
        <f t="shared" si="31"/>
        <v>0.6</v>
      </c>
      <c r="I79" s="199">
        <f t="shared" si="32"/>
        <v>1469.1600000000003</v>
      </c>
      <c r="J79" s="229">
        <f t="shared" si="29"/>
        <v>881.49600000000009</v>
      </c>
      <c r="K79" s="206">
        <v>81620</v>
      </c>
      <c r="L79" s="199">
        <f t="shared" si="33"/>
        <v>1669.5000000000002</v>
      </c>
      <c r="M79" s="232">
        <f t="shared" si="30"/>
        <v>1001.7</v>
      </c>
      <c r="N79" s="207">
        <v>92750</v>
      </c>
    </row>
    <row r="80" spans="1:14" ht="15.75" customHeight="1" x14ac:dyDescent="0.25">
      <c r="A80" s="192" t="s">
        <v>55</v>
      </c>
      <c r="B80" s="193">
        <v>18</v>
      </c>
      <c r="C80" s="194">
        <v>300</v>
      </c>
      <c r="D80" s="194">
        <v>2500</v>
      </c>
      <c r="E80" s="195" t="s">
        <v>63</v>
      </c>
      <c r="F80" s="196">
        <v>1</v>
      </c>
      <c r="G80" s="197">
        <f t="shared" si="28"/>
        <v>1.35E-2</v>
      </c>
      <c r="H80" s="198">
        <f t="shared" si="31"/>
        <v>0.75</v>
      </c>
      <c r="I80" s="199">
        <f t="shared" si="32"/>
        <v>1469.1599999999999</v>
      </c>
      <c r="J80" s="229">
        <f t="shared" si="29"/>
        <v>1101.8699999999999</v>
      </c>
      <c r="K80" s="206">
        <v>81620</v>
      </c>
      <c r="L80" s="199">
        <f t="shared" si="33"/>
        <v>1669.5</v>
      </c>
      <c r="M80" s="232">
        <f t="shared" si="30"/>
        <v>1252.125</v>
      </c>
      <c r="N80" s="207">
        <v>92750</v>
      </c>
    </row>
    <row r="81" spans="1:14" ht="15.75" customHeight="1" x14ac:dyDescent="0.25">
      <c r="A81" s="192" t="s">
        <v>55</v>
      </c>
      <c r="B81" s="193">
        <v>18</v>
      </c>
      <c r="C81" s="194">
        <v>300</v>
      </c>
      <c r="D81" s="194">
        <v>3000</v>
      </c>
      <c r="E81" s="195" t="s">
        <v>63</v>
      </c>
      <c r="F81" s="196">
        <v>1</v>
      </c>
      <c r="G81" s="197">
        <f t="shared" si="28"/>
        <v>1.6199999999999999E-2</v>
      </c>
      <c r="H81" s="198">
        <f t="shared" si="31"/>
        <v>0.9</v>
      </c>
      <c r="I81" s="199">
        <f t="shared" si="32"/>
        <v>1469.1599999999999</v>
      </c>
      <c r="J81" s="229">
        <f t="shared" si="29"/>
        <v>1322.2439999999999</v>
      </c>
      <c r="K81" s="206">
        <v>81620</v>
      </c>
      <c r="L81" s="199">
        <f t="shared" si="33"/>
        <v>1669.5</v>
      </c>
      <c r="M81" s="232">
        <f t="shared" si="30"/>
        <v>1502.55</v>
      </c>
      <c r="N81" s="207">
        <v>92750</v>
      </c>
    </row>
    <row r="82" spans="1:14" ht="15.75" customHeight="1" x14ac:dyDescent="0.25">
      <c r="A82" s="192" t="s">
        <v>55</v>
      </c>
      <c r="B82" s="208">
        <v>18</v>
      </c>
      <c r="C82" s="209">
        <v>400</v>
      </c>
      <c r="D82" s="209">
        <v>2000</v>
      </c>
      <c r="E82" s="195" t="s">
        <v>63</v>
      </c>
      <c r="F82" s="196">
        <v>1</v>
      </c>
      <c r="G82" s="197">
        <f t="shared" si="28"/>
        <v>1.44E-2</v>
      </c>
      <c r="H82" s="198">
        <f t="shared" si="31"/>
        <v>0.8</v>
      </c>
      <c r="I82" s="199">
        <f t="shared" si="32"/>
        <v>1469.1599999999999</v>
      </c>
      <c r="J82" s="229">
        <f t="shared" si="29"/>
        <v>1175.328</v>
      </c>
      <c r="K82" s="206">
        <v>81620</v>
      </c>
      <c r="L82" s="199">
        <f t="shared" si="33"/>
        <v>1669.4999999999998</v>
      </c>
      <c r="M82" s="232">
        <f t="shared" si="30"/>
        <v>1335.6</v>
      </c>
      <c r="N82" s="207">
        <v>92750</v>
      </c>
    </row>
    <row r="83" spans="1:14" ht="15.75" customHeight="1" x14ac:dyDescent="0.25">
      <c r="A83" s="192" t="s">
        <v>55</v>
      </c>
      <c r="B83" s="208">
        <v>18</v>
      </c>
      <c r="C83" s="209">
        <v>400</v>
      </c>
      <c r="D83" s="209">
        <v>2500</v>
      </c>
      <c r="E83" s="195" t="s">
        <v>63</v>
      </c>
      <c r="F83" s="196">
        <v>1</v>
      </c>
      <c r="G83" s="197">
        <f t="shared" si="28"/>
        <v>1.7999999999999999E-2</v>
      </c>
      <c r="H83" s="198">
        <f t="shared" si="31"/>
        <v>1</v>
      </c>
      <c r="I83" s="199">
        <f t="shared" si="32"/>
        <v>1469.1599999999999</v>
      </c>
      <c r="J83" s="229">
        <f t="shared" si="29"/>
        <v>1469.1599999999999</v>
      </c>
      <c r="K83" s="206">
        <v>81620</v>
      </c>
      <c r="L83" s="199">
        <f t="shared" si="33"/>
        <v>1669.4999999999998</v>
      </c>
      <c r="M83" s="232">
        <f t="shared" si="30"/>
        <v>1669.4999999999998</v>
      </c>
      <c r="N83" s="207">
        <v>92750</v>
      </c>
    </row>
    <row r="84" spans="1:14" ht="15.75" customHeight="1" x14ac:dyDescent="0.25">
      <c r="A84" s="192" t="s">
        <v>55</v>
      </c>
      <c r="B84" s="208">
        <v>18</v>
      </c>
      <c r="C84" s="209">
        <v>400</v>
      </c>
      <c r="D84" s="209">
        <v>3000</v>
      </c>
      <c r="E84" s="195" t="s">
        <v>63</v>
      </c>
      <c r="F84" s="196">
        <v>1</v>
      </c>
      <c r="G84" s="197">
        <f t="shared" si="28"/>
        <v>2.1600000000000001E-2</v>
      </c>
      <c r="H84" s="198">
        <f t="shared" si="31"/>
        <v>1.2</v>
      </c>
      <c r="I84" s="199">
        <f t="shared" si="32"/>
        <v>1469.1600000000003</v>
      </c>
      <c r="J84" s="229">
        <f t="shared" si="29"/>
        <v>1762.9920000000002</v>
      </c>
      <c r="K84" s="206">
        <v>81620</v>
      </c>
      <c r="L84" s="199">
        <f t="shared" si="33"/>
        <v>1669.5000000000002</v>
      </c>
      <c r="M84" s="232">
        <f t="shared" si="30"/>
        <v>2003.4</v>
      </c>
      <c r="N84" s="207">
        <v>92750</v>
      </c>
    </row>
    <row r="85" spans="1:14" ht="15.75" customHeight="1" x14ac:dyDescent="0.25">
      <c r="A85" s="192" t="s">
        <v>55</v>
      </c>
      <c r="B85" s="193">
        <v>18</v>
      </c>
      <c r="C85" s="194">
        <v>500</v>
      </c>
      <c r="D85" s="194">
        <v>2000</v>
      </c>
      <c r="E85" s="195" t="s">
        <v>63</v>
      </c>
      <c r="F85" s="196">
        <v>1</v>
      </c>
      <c r="G85" s="197">
        <f t="shared" si="28"/>
        <v>1.7999999999999999E-2</v>
      </c>
      <c r="H85" s="198">
        <f t="shared" ref="H85:H90" si="34">(C85*0.1*D85)/100000</f>
        <v>1</v>
      </c>
      <c r="I85" s="199">
        <f t="shared" ref="I85:I90" si="35">J85/H85</f>
        <v>1469.1599999999999</v>
      </c>
      <c r="J85" s="229">
        <f t="shared" si="29"/>
        <v>1469.1599999999999</v>
      </c>
      <c r="K85" s="206">
        <v>81620</v>
      </c>
      <c r="L85" s="199">
        <f t="shared" si="33"/>
        <v>1669.4999999999998</v>
      </c>
      <c r="M85" s="232">
        <f t="shared" si="30"/>
        <v>1669.4999999999998</v>
      </c>
      <c r="N85" s="207">
        <v>92750</v>
      </c>
    </row>
    <row r="86" spans="1:14" ht="15.75" customHeight="1" x14ac:dyDescent="0.25">
      <c r="A86" s="192" t="s">
        <v>55</v>
      </c>
      <c r="B86" s="193">
        <v>18</v>
      </c>
      <c r="C86" s="194">
        <v>500</v>
      </c>
      <c r="D86" s="194">
        <v>2500</v>
      </c>
      <c r="E86" s="195" t="s">
        <v>63</v>
      </c>
      <c r="F86" s="196">
        <v>1</v>
      </c>
      <c r="G86" s="197">
        <f t="shared" si="28"/>
        <v>2.2499999999999999E-2</v>
      </c>
      <c r="H86" s="198">
        <f t="shared" si="34"/>
        <v>1.25</v>
      </c>
      <c r="I86" s="199">
        <f t="shared" si="35"/>
        <v>1469.16</v>
      </c>
      <c r="J86" s="229">
        <f t="shared" si="29"/>
        <v>1836.45</v>
      </c>
      <c r="K86" s="206">
        <v>81620</v>
      </c>
      <c r="L86" s="199">
        <f>M86/H86</f>
        <v>1669.5</v>
      </c>
      <c r="M86" s="232">
        <f t="shared" si="30"/>
        <v>2086.875</v>
      </c>
      <c r="N86" s="207">
        <v>92750</v>
      </c>
    </row>
    <row r="87" spans="1:14" ht="15.75" customHeight="1" x14ac:dyDescent="0.25">
      <c r="A87" s="192" t="s">
        <v>55</v>
      </c>
      <c r="B87" s="193">
        <v>18</v>
      </c>
      <c r="C87" s="194">
        <v>500</v>
      </c>
      <c r="D87" s="194">
        <v>3000</v>
      </c>
      <c r="E87" s="195" t="s">
        <v>63</v>
      </c>
      <c r="F87" s="196">
        <v>1</v>
      </c>
      <c r="G87" s="197">
        <f t="shared" si="28"/>
        <v>2.7E-2</v>
      </c>
      <c r="H87" s="198">
        <f t="shared" si="34"/>
        <v>1.5</v>
      </c>
      <c r="I87" s="199">
        <f t="shared" si="35"/>
        <v>1469.1599999999999</v>
      </c>
      <c r="J87" s="229">
        <f t="shared" si="29"/>
        <v>2203.7399999999998</v>
      </c>
      <c r="K87" s="206">
        <v>81620</v>
      </c>
      <c r="L87" s="199">
        <f>M87/H87</f>
        <v>1669.5</v>
      </c>
      <c r="M87" s="232">
        <f t="shared" si="30"/>
        <v>2504.25</v>
      </c>
      <c r="N87" s="207">
        <v>92750</v>
      </c>
    </row>
    <row r="88" spans="1:14" ht="15.75" customHeight="1" x14ac:dyDescent="0.25">
      <c r="A88" s="192" t="s">
        <v>55</v>
      </c>
      <c r="B88" s="208">
        <v>18</v>
      </c>
      <c r="C88" s="209">
        <v>600</v>
      </c>
      <c r="D88" s="209">
        <v>2000</v>
      </c>
      <c r="E88" s="195" t="s">
        <v>63</v>
      </c>
      <c r="F88" s="196">
        <v>1</v>
      </c>
      <c r="G88" s="197">
        <f t="shared" si="28"/>
        <v>2.1600000000000001E-2</v>
      </c>
      <c r="H88" s="198">
        <f t="shared" si="34"/>
        <v>1.2</v>
      </c>
      <c r="I88" s="199">
        <f t="shared" si="35"/>
        <v>1469.1600000000003</v>
      </c>
      <c r="J88" s="229">
        <f t="shared" si="29"/>
        <v>1762.9920000000002</v>
      </c>
      <c r="K88" s="206">
        <v>81620</v>
      </c>
      <c r="L88" s="199">
        <f>M88/H88</f>
        <v>1669.5000000000002</v>
      </c>
      <c r="M88" s="232">
        <f t="shared" si="30"/>
        <v>2003.4</v>
      </c>
      <c r="N88" s="207">
        <v>92750</v>
      </c>
    </row>
    <row r="89" spans="1:14" ht="15.75" customHeight="1" x14ac:dyDescent="0.25">
      <c r="A89" s="192" t="s">
        <v>55</v>
      </c>
      <c r="B89" s="208">
        <v>18</v>
      </c>
      <c r="C89" s="209">
        <v>600</v>
      </c>
      <c r="D89" s="209">
        <v>2500</v>
      </c>
      <c r="E89" s="195" t="s">
        <v>63</v>
      </c>
      <c r="F89" s="196">
        <v>1</v>
      </c>
      <c r="G89" s="197">
        <f t="shared" si="28"/>
        <v>2.7E-2</v>
      </c>
      <c r="H89" s="198">
        <f t="shared" si="34"/>
        <v>1.5</v>
      </c>
      <c r="I89" s="199">
        <f t="shared" si="35"/>
        <v>1469.1599999999999</v>
      </c>
      <c r="J89" s="229">
        <f t="shared" si="29"/>
        <v>2203.7399999999998</v>
      </c>
      <c r="K89" s="206">
        <v>81620</v>
      </c>
      <c r="L89" s="199">
        <f>M89/H89</f>
        <v>1669.5</v>
      </c>
      <c r="M89" s="232">
        <f t="shared" si="30"/>
        <v>2504.25</v>
      </c>
      <c r="N89" s="207">
        <v>92750</v>
      </c>
    </row>
    <row r="90" spans="1:14" ht="15.75" customHeight="1" thickBot="1" x14ac:dyDescent="0.3">
      <c r="A90" s="220" t="s">
        <v>55</v>
      </c>
      <c r="B90" s="227">
        <v>18</v>
      </c>
      <c r="C90" s="228">
        <v>300</v>
      </c>
      <c r="D90" s="228">
        <v>1200</v>
      </c>
      <c r="E90" s="195" t="s">
        <v>63</v>
      </c>
      <c r="F90" s="223">
        <v>1</v>
      </c>
      <c r="G90" s="224">
        <f t="shared" si="28"/>
        <v>6.4799999999999996E-3</v>
      </c>
      <c r="H90" s="225">
        <f t="shared" si="34"/>
        <v>0.36</v>
      </c>
      <c r="I90" s="226">
        <f t="shared" si="35"/>
        <v>1469.16</v>
      </c>
      <c r="J90" s="229">
        <f t="shared" si="29"/>
        <v>528.89760000000001</v>
      </c>
      <c r="K90" s="206">
        <v>81620</v>
      </c>
      <c r="L90" s="226">
        <f>M90/H90</f>
        <v>1669.5</v>
      </c>
      <c r="M90" s="230">
        <f t="shared" si="30"/>
        <v>601.02</v>
      </c>
      <c r="N90" s="207">
        <v>92750</v>
      </c>
    </row>
    <row r="91" spans="1:14" ht="15" customHeight="1" thickBot="1" x14ac:dyDescent="0.3">
      <c r="A91" s="979"/>
      <c r="B91" s="980"/>
      <c r="C91" s="980"/>
      <c r="D91" s="980"/>
      <c r="E91" s="980"/>
      <c r="F91" s="980"/>
      <c r="G91" s="980"/>
      <c r="H91" s="980"/>
      <c r="I91" s="980"/>
      <c r="J91" s="980"/>
      <c r="K91" s="980"/>
      <c r="L91" s="980"/>
      <c r="M91" s="980"/>
      <c r="N91" s="980"/>
    </row>
    <row r="92" spans="1:14" ht="15" customHeight="1" x14ac:dyDescent="0.25">
      <c r="A92" s="210" t="s">
        <v>55</v>
      </c>
      <c r="B92" s="242">
        <v>40</v>
      </c>
      <c r="C92" s="243">
        <v>850</v>
      </c>
      <c r="D92" s="243">
        <v>1700</v>
      </c>
      <c r="E92" s="213" t="s">
        <v>63</v>
      </c>
      <c r="F92" s="214">
        <v>1</v>
      </c>
      <c r="G92" s="215">
        <f t="shared" ref="G92:G101" si="36">B92*C92*D92/1000000000*F92</f>
        <v>5.7799999999999997E-2</v>
      </c>
      <c r="H92" s="216">
        <f>(C92*0.1*D92)/100000</f>
        <v>1.4450000000000001</v>
      </c>
      <c r="I92" s="217">
        <f>J92/H92</f>
        <v>3000.7999999999997</v>
      </c>
      <c r="J92" s="231">
        <f>K92*G92</f>
        <v>4336.1559999999999</v>
      </c>
      <c r="K92" s="218">
        <v>75020</v>
      </c>
      <c r="L92" s="217">
        <f>M92/H92</f>
        <v>3409.9999999999995</v>
      </c>
      <c r="M92" s="231">
        <f t="shared" ref="M92:M101" si="37">G92*N92</f>
        <v>4927.45</v>
      </c>
      <c r="N92" s="219">
        <v>85250</v>
      </c>
    </row>
    <row r="93" spans="1:14" ht="15" customHeight="1" x14ac:dyDescent="0.25">
      <c r="A93" s="192" t="s">
        <v>55</v>
      </c>
      <c r="B93" s="242">
        <v>40</v>
      </c>
      <c r="C93" s="243">
        <v>600</v>
      </c>
      <c r="D93" s="209">
        <v>2500</v>
      </c>
      <c r="E93" s="213" t="s">
        <v>63</v>
      </c>
      <c r="F93" s="196">
        <v>1</v>
      </c>
      <c r="G93" s="197">
        <f t="shared" si="36"/>
        <v>0.06</v>
      </c>
      <c r="H93" s="198">
        <f t="shared" ref="H93:H101" si="38">(C93*0.1*D93)/100000</f>
        <v>1.5</v>
      </c>
      <c r="I93" s="199">
        <f t="shared" ref="I93:I101" si="39">J93/H93</f>
        <v>3000.7999999999997</v>
      </c>
      <c r="J93" s="231">
        <f>K93*G93</f>
        <v>4501.2</v>
      </c>
      <c r="K93" s="218">
        <v>75020</v>
      </c>
      <c r="L93" s="199">
        <f>M93/H93</f>
        <v>3410</v>
      </c>
      <c r="M93" s="232">
        <f t="shared" si="37"/>
        <v>5115</v>
      </c>
      <c r="N93" s="219">
        <v>85250</v>
      </c>
    </row>
    <row r="94" spans="1:14" ht="15" customHeight="1" x14ac:dyDescent="0.25">
      <c r="A94" s="192" t="s">
        <v>55</v>
      </c>
      <c r="B94" s="242">
        <v>40</v>
      </c>
      <c r="C94" s="243">
        <v>600</v>
      </c>
      <c r="D94" s="209">
        <v>3000</v>
      </c>
      <c r="E94" s="213" t="s">
        <v>63</v>
      </c>
      <c r="F94" s="196">
        <v>1</v>
      </c>
      <c r="G94" s="197">
        <f t="shared" si="36"/>
        <v>7.1999999999999995E-2</v>
      </c>
      <c r="H94" s="198">
        <f t="shared" si="38"/>
        <v>1.8</v>
      </c>
      <c r="I94" s="199">
        <f t="shared" si="39"/>
        <v>3000.7999999999997</v>
      </c>
      <c r="J94" s="229">
        <f t="shared" ref="J94:J101" si="40">K94*G94</f>
        <v>5401.44</v>
      </c>
      <c r="K94" s="218">
        <v>75020</v>
      </c>
      <c r="L94" s="199">
        <f t="shared" ref="L94:L101" si="41">M94/H94</f>
        <v>3409.9999999999995</v>
      </c>
      <c r="M94" s="232">
        <f t="shared" si="37"/>
        <v>6137.9999999999991</v>
      </c>
      <c r="N94" s="219">
        <v>85250</v>
      </c>
    </row>
    <row r="95" spans="1:14" ht="15" customHeight="1" x14ac:dyDescent="0.25">
      <c r="A95" s="192" t="s">
        <v>55</v>
      </c>
      <c r="B95" s="211">
        <v>40</v>
      </c>
      <c r="C95" s="194">
        <v>800</v>
      </c>
      <c r="D95" s="194">
        <v>2000</v>
      </c>
      <c r="E95" s="213" t="s">
        <v>63</v>
      </c>
      <c r="F95" s="196">
        <v>1</v>
      </c>
      <c r="G95" s="197">
        <f t="shared" si="36"/>
        <v>6.4000000000000001E-2</v>
      </c>
      <c r="H95" s="198">
        <f t="shared" si="38"/>
        <v>1.6</v>
      </c>
      <c r="I95" s="199">
        <f t="shared" si="39"/>
        <v>3000.7999999999997</v>
      </c>
      <c r="J95" s="229">
        <f t="shared" si="40"/>
        <v>4801.28</v>
      </c>
      <c r="K95" s="218">
        <v>75020</v>
      </c>
      <c r="L95" s="199">
        <f t="shared" si="41"/>
        <v>3410</v>
      </c>
      <c r="M95" s="232">
        <f t="shared" si="37"/>
        <v>5456</v>
      </c>
      <c r="N95" s="219">
        <v>85250</v>
      </c>
    </row>
    <row r="96" spans="1:14" ht="15" customHeight="1" x14ac:dyDescent="0.25">
      <c r="A96" s="192" t="s">
        <v>55</v>
      </c>
      <c r="B96" s="211">
        <v>40</v>
      </c>
      <c r="C96" s="194">
        <v>800</v>
      </c>
      <c r="D96" s="194">
        <v>2500</v>
      </c>
      <c r="E96" s="213" t="s">
        <v>63</v>
      </c>
      <c r="F96" s="196">
        <v>1</v>
      </c>
      <c r="G96" s="197">
        <f t="shared" si="36"/>
        <v>0.08</v>
      </c>
      <c r="H96" s="198">
        <f t="shared" si="38"/>
        <v>2</v>
      </c>
      <c r="I96" s="199">
        <f t="shared" si="39"/>
        <v>3000.8</v>
      </c>
      <c r="J96" s="229">
        <f t="shared" si="40"/>
        <v>6001.6</v>
      </c>
      <c r="K96" s="218">
        <v>75020</v>
      </c>
      <c r="L96" s="199">
        <f t="shared" si="41"/>
        <v>3410</v>
      </c>
      <c r="M96" s="232">
        <f t="shared" si="37"/>
        <v>6820</v>
      </c>
      <c r="N96" s="219">
        <v>85250</v>
      </c>
    </row>
    <row r="97" spans="1:14" ht="15" customHeight="1" x14ac:dyDescent="0.25">
      <c r="A97" s="233" t="s">
        <v>55</v>
      </c>
      <c r="B97" s="257">
        <v>40</v>
      </c>
      <c r="C97" s="245">
        <v>800</v>
      </c>
      <c r="D97" s="245">
        <v>3000</v>
      </c>
      <c r="E97" s="213" t="s">
        <v>63</v>
      </c>
      <c r="F97" s="237">
        <v>1</v>
      </c>
      <c r="G97" s="238">
        <f t="shared" si="36"/>
        <v>9.6000000000000002E-2</v>
      </c>
      <c r="H97" s="239">
        <f t="shared" si="38"/>
        <v>2.4</v>
      </c>
      <c r="I97" s="240">
        <f t="shared" si="39"/>
        <v>3000.8</v>
      </c>
      <c r="J97" s="241">
        <f t="shared" si="40"/>
        <v>7201.92</v>
      </c>
      <c r="K97" s="218">
        <v>75020</v>
      </c>
      <c r="L97" s="240">
        <f t="shared" si="41"/>
        <v>3410</v>
      </c>
      <c r="M97" s="241">
        <f t="shared" si="37"/>
        <v>8184</v>
      </c>
      <c r="N97" s="219">
        <v>85250</v>
      </c>
    </row>
    <row r="98" spans="1:14" ht="15" customHeight="1" x14ac:dyDescent="0.25">
      <c r="A98" s="247" t="s">
        <v>61</v>
      </c>
      <c r="B98" s="259">
        <v>40</v>
      </c>
      <c r="C98" s="260">
        <v>1000</v>
      </c>
      <c r="D98" s="260">
        <v>1000</v>
      </c>
      <c r="E98" s="213" t="s">
        <v>63</v>
      </c>
      <c r="F98" s="250">
        <v>1</v>
      </c>
      <c r="G98" s="251">
        <f t="shared" si="36"/>
        <v>0.04</v>
      </c>
      <c r="H98" s="252">
        <f t="shared" si="38"/>
        <v>1</v>
      </c>
      <c r="I98" s="248">
        <f t="shared" si="39"/>
        <v>3000.8</v>
      </c>
      <c r="J98" s="253">
        <f t="shared" si="40"/>
        <v>3000.8</v>
      </c>
      <c r="K98" s="218">
        <v>75020</v>
      </c>
      <c r="L98" s="248">
        <f t="shared" si="41"/>
        <v>3410</v>
      </c>
      <c r="M98" s="253">
        <f t="shared" si="37"/>
        <v>3410</v>
      </c>
      <c r="N98" s="219">
        <v>85250</v>
      </c>
    </row>
    <row r="99" spans="1:14" ht="15" customHeight="1" x14ac:dyDescent="0.25">
      <c r="A99" s="210" t="s">
        <v>61</v>
      </c>
      <c r="B99" s="242">
        <v>40</v>
      </c>
      <c r="C99" s="243">
        <v>1200</v>
      </c>
      <c r="D99" s="243">
        <v>1200</v>
      </c>
      <c r="E99" s="213" t="s">
        <v>63</v>
      </c>
      <c r="F99" s="214">
        <v>1</v>
      </c>
      <c r="G99" s="215">
        <f t="shared" si="36"/>
        <v>5.7599999999999998E-2</v>
      </c>
      <c r="H99" s="216">
        <f t="shared" si="38"/>
        <v>1.44</v>
      </c>
      <c r="I99" s="217">
        <f t="shared" si="39"/>
        <v>3000.8</v>
      </c>
      <c r="J99" s="231">
        <f t="shared" si="40"/>
        <v>4321.152</v>
      </c>
      <c r="K99" s="218">
        <v>75020</v>
      </c>
      <c r="L99" s="217">
        <f t="shared" si="41"/>
        <v>3410</v>
      </c>
      <c r="M99" s="231">
        <f t="shared" si="37"/>
        <v>4910.3999999999996</v>
      </c>
      <c r="N99" s="219">
        <v>85250</v>
      </c>
    </row>
    <row r="100" spans="1:14" ht="15" customHeight="1" x14ac:dyDescent="0.25">
      <c r="A100" s="210" t="s">
        <v>61</v>
      </c>
      <c r="B100" s="242">
        <v>40</v>
      </c>
      <c r="C100" s="243">
        <v>1000</v>
      </c>
      <c r="D100" s="209">
        <v>2000</v>
      </c>
      <c r="E100" s="213" t="s">
        <v>63</v>
      </c>
      <c r="F100" s="196">
        <v>1</v>
      </c>
      <c r="G100" s="197">
        <f t="shared" si="36"/>
        <v>0.08</v>
      </c>
      <c r="H100" s="198">
        <f t="shared" si="38"/>
        <v>2</v>
      </c>
      <c r="I100" s="199">
        <f t="shared" si="39"/>
        <v>3000.8</v>
      </c>
      <c r="J100" s="229">
        <f t="shared" si="40"/>
        <v>6001.6</v>
      </c>
      <c r="K100" s="218">
        <v>75020</v>
      </c>
      <c r="L100" s="199">
        <f t="shared" si="41"/>
        <v>3410</v>
      </c>
      <c r="M100" s="232">
        <f t="shared" si="37"/>
        <v>6820</v>
      </c>
      <c r="N100" s="219">
        <v>85250</v>
      </c>
    </row>
    <row r="101" spans="1:14" ht="15" customHeight="1" thickBot="1" x14ac:dyDescent="0.3">
      <c r="A101" s="254" t="s">
        <v>61</v>
      </c>
      <c r="B101" s="255">
        <v>40</v>
      </c>
      <c r="C101" s="256">
        <v>1000</v>
      </c>
      <c r="D101" s="228">
        <v>3000</v>
      </c>
      <c r="E101" s="258" t="s">
        <v>63</v>
      </c>
      <c r="F101" s="223">
        <v>1</v>
      </c>
      <c r="G101" s="224">
        <f t="shared" si="36"/>
        <v>0.12</v>
      </c>
      <c r="H101" s="225">
        <f t="shared" si="38"/>
        <v>3</v>
      </c>
      <c r="I101" s="226">
        <f t="shared" si="39"/>
        <v>3000.7999999999997</v>
      </c>
      <c r="J101" s="729">
        <f t="shared" si="40"/>
        <v>9002.4</v>
      </c>
      <c r="K101" s="218">
        <v>75020</v>
      </c>
      <c r="L101" s="226">
        <f t="shared" si="41"/>
        <v>3410</v>
      </c>
      <c r="M101" s="230">
        <f t="shared" si="37"/>
        <v>10230</v>
      </c>
      <c r="N101" s="219">
        <v>85250</v>
      </c>
    </row>
  </sheetData>
  <mergeCells count="16">
    <mergeCell ref="A1:N2"/>
    <mergeCell ref="A3:A4"/>
    <mergeCell ref="E3:E4"/>
    <mergeCell ref="F3:H3"/>
    <mergeCell ref="J3:K3"/>
    <mergeCell ref="M3:N3"/>
    <mergeCell ref="A91:N91"/>
    <mergeCell ref="A37:N37"/>
    <mergeCell ref="A50:N50"/>
    <mergeCell ref="A71:N71"/>
    <mergeCell ref="A72:N72"/>
    <mergeCell ref="A73:A74"/>
    <mergeCell ref="E73:E74"/>
    <mergeCell ref="F73:H73"/>
    <mergeCell ref="J73:K73"/>
    <mergeCell ref="M73:N73"/>
  </mergeCells>
  <phoneticPr fontId="28" type="noConversion"/>
  <pageMargins left="0.23622047244094491" right="0.23622047244094491" top="0" bottom="0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M119"/>
  <sheetViews>
    <sheetView topLeftCell="A44" workbookViewId="0">
      <selection activeCell="M45" sqref="M45"/>
    </sheetView>
  </sheetViews>
  <sheetFormatPr defaultColWidth="14.42578125" defaultRowHeight="15" customHeight="1" x14ac:dyDescent="0.25"/>
  <cols>
    <col min="1" max="1" width="15.28515625" customWidth="1"/>
    <col min="2" max="4" width="6.42578125" customWidth="1"/>
    <col min="5" max="5" width="8" customWidth="1"/>
    <col min="6" max="6" width="7.7109375" customWidth="1"/>
    <col min="7" max="7" width="9" customWidth="1"/>
    <col min="8" max="8" width="9.85546875" customWidth="1"/>
    <col min="9" max="9" width="8.28515625" customWidth="1"/>
    <col min="10" max="10" width="7.7109375" customWidth="1"/>
    <col min="11" max="11" width="11.42578125" style="489" customWidth="1"/>
  </cols>
  <sheetData>
    <row r="1" spans="1:13" ht="22.5" customHeight="1" x14ac:dyDescent="0.25">
      <c r="A1" s="1012" t="s">
        <v>53</v>
      </c>
      <c r="B1" s="888"/>
      <c r="C1" s="888"/>
      <c r="D1" s="888"/>
      <c r="E1" s="888"/>
      <c r="F1" s="888"/>
      <c r="G1" s="888"/>
      <c r="H1" s="888"/>
      <c r="I1" s="3"/>
    </row>
    <row r="2" spans="1:13" ht="17.25" customHeight="1" x14ac:dyDescent="0.3">
      <c r="A2" s="1013">
        <v>45383</v>
      </c>
      <c r="B2" s="888"/>
      <c r="C2" s="888"/>
      <c r="D2" s="888"/>
      <c r="E2" s="888"/>
      <c r="F2" s="888"/>
      <c r="G2" s="888"/>
      <c r="H2" s="888"/>
      <c r="I2" s="3"/>
    </row>
    <row r="3" spans="1:13" ht="12.75" customHeight="1" x14ac:dyDescent="0.25">
      <c r="A3" s="1014" t="s">
        <v>52</v>
      </c>
      <c r="B3" s="888"/>
      <c r="C3" s="888"/>
      <c r="D3" s="888"/>
      <c r="E3" s="888"/>
      <c r="F3" s="888"/>
      <c r="G3" s="888"/>
      <c r="H3" s="888"/>
      <c r="I3" s="3"/>
      <c r="J3" s="3"/>
      <c r="K3" s="3"/>
    </row>
    <row r="4" spans="1:13" ht="12.75" customHeight="1" thickBot="1" x14ac:dyDescent="0.3">
      <c r="A4" s="1014"/>
      <c r="B4" s="888"/>
      <c r="C4" s="888"/>
      <c r="D4" s="888"/>
      <c r="E4" s="888"/>
      <c r="F4" s="888"/>
      <c r="G4" s="888"/>
      <c r="H4" s="888"/>
      <c r="I4" s="3"/>
      <c r="J4" s="3"/>
      <c r="K4" s="3"/>
    </row>
    <row r="5" spans="1:13" ht="22.9" customHeight="1" thickBot="1" x14ac:dyDescent="0.3">
      <c r="A5" s="937" t="s">
        <v>1</v>
      </c>
      <c r="B5" s="24" t="s">
        <v>2</v>
      </c>
      <c r="C5" s="25" t="s">
        <v>3</v>
      </c>
      <c r="D5" s="25" t="s">
        <v>4</v>
      </c>
      <c r="E5" s="986" t="s">
        <v>5</v>
      </c>
      <c r="F5" s="940" t="s">
        <v>98</v>
      </c>
      <c r="G5" s="917"/>
      <c r="H5" s="1015" t="s">
        <v>57</v>
      </c>
      <c r="I5" s="1016"/>
      <c r="J5" s="942" t="s">
        <v>58</v>
      </c>
      <c r="K5" s="943"/>
      <c r="L5" s="3"/>
    </row>
    <row r="6" spans="1:13" ht="21" customHeight="1" x14ac:dyDescent="0.25">
      <c r="A6" s="904"/>
      <c r="B6" s="26" t="s">
        <v>8</v>
      </c>
      <c r="C6" s="27" t="s">
        <v>8</v>
      </c>
      <c r="D6" s="27" t="s">
        <v>8</v>
      </c>
      <c r="E6" s="927"/>
      <c r="F6" s="29" t="s">
        <v>9</v>
      </c>
      <c r="G6" s="30" t="s">
        <v>10</v>
      </c>
      <c r="H6" s="541" t="s">
        <v>59</v>
      </c>
      <c r="I6" s="542" t="s">
        <v>13</v>
      </c>
      <c r="J6" s="28" t="s">
        <v>59</v>
      </c>
      <c r="K6" s="140" t="s">
        <v>13</v>
      </c>
      <c r="L6" s="3"/>
    </row>
    <row r="7" spans="1:13" ht="16.149999999999999" customHeight="1" x14ac:dyDescent="0.25">
      <c r="A7" s="192" t="s">
        <v>96</v>
      </c>
      <c r="B7" s="193">
        <v>40</v>
      </c>
      <c r="C7" s="194">
        <v>300</v>
      </c>
      <c r="D7" s="194">
        <v>800</v>
      </c>
      <c r="E7" s="195" t="s">
        <v>27</v>
      </c>
      <c r="F7" s="196">
        <v>1</v>
      </c>
      <c r="G7" s="197">
        <f>B7*C7*D7/1000000000*F7</f>
        <v>9.5999999999999992E-3</v>
      </c>
      <c r="H7" s="534">
        <f>I7*G7</f>
        <v>498.43199999999996</v>
      </c>
      <c r="I7" s="535">
        <v>51920</v>
      </c>
      <c r="J7" s="536">
        <f>K7*G7</f>
        <v>566.4</v>
      </c>
      <c r="K7" s="537">
        <v>59000</v>
      </c>
      <c r="L7" s="3"/>
    </row>
    <row r="8" spans="1:13" ht="16.149999999999999" customHeight="1" x14ac:dyDescent="0.25">
      <c r="A8" s="233" t="s">
        <v>96</v>
      </c>
      <c r="B8" s="193">
        <v>40</v>
      </c>
      <c r="C8" s="194">
        <v>300</v>
      </c>
      <c r="D8" s="245">
        <v>900</v>
      </c>
      <c r="E8" s="246" t="s">
        <v>27</v>
      </c>
      <c r="F8" s="237">
        <v>1</v>
      </c>
      <c r="G8" s="238">
        <f t="shared" ref="G8:G36" si="0">B8*C8*D8/1000000000*F8</f>
        <v>1.0800000000000001E-2</v>
      </c>
      <c r="H8" s="534">
        <f t="shared" ref="H8:H52" si="1">I8*G8</f>
        <v>560.73599999999999</v>
      </c>
      <c r="I8" s="535">
        <v>51920</v>
      </c>
      <c r="J8" s="536">
        <f t="shared" ref="J8:J52" si="2">K8*G8</f>
        <v>637.20000000000005</v>
      </c>
      <c r="K8" s="537">
        <v>59000</v>
      </c>
      <c r="L8" s="3"/>
      <c r="M8" s="137"/>
    </row>
    <row r="9" spans="1:13" ht="16.149999999999999" customHeight="1" x14ac:dyDescent="0.25">
      <c r="A9" s="233" t="s">
        <v>96</v>
      </c>
      <c r="B9" s="193">
        <v>40</v>
      </c>
      <c r="C9" s="194">
        <v>300</v>
      </c>
      <c r="D9" s="491">
        <v>1000</v>
      </c>
      <c r="E9" s="246" t="s">
        <v>27</v>
      </c>
      <c r="F9" s="237">
        <v>1</v>
      </c>
      <c r="G9" s="238">
        <f t="shared" si="0"/>
        <v>1.2E-2</v>
      </c>
      <c r="H9" s="534">
        <f>I9*G9</f>
        <v>623.04</v>
      </c>
      <c r="I9" s="535">
        <v>51920</v>
      </c>
      <c r="J9" s="536">
        <f t="shared" si="2"/>
        <v>708</v>
      </c>
      <c r="K9" s="537">
        <v>59000</v>
      </c>
      <c r="L9" s="3"/>
      <c r="M9" s="137"/>
    </row>
    <row r="10" spans="1:13" ht="16.149999999999999" customHeight="1" thickBot="1" x14ac:dyDescent="0.3">
      <c r="A10" s="220" t="s">
        <v>96</v>
      </c>
      <c r="B10" s="531">
        <v>40</v>
      </c>
      <c r="C10" s="221">
        <v>300</v>
      </c>
      <c r="D10" s="492">
        <v>1200</v>
      </c>
      <c r="E10" s="222" t="s">
        <v>27</v>
      </c>
      <c r="F10" s="223">
        <v>1</v>
      </c>
      <c r="G10" s="224">
        <f t="shared" si="0"/>
        <v>1.44E-2</v>
      </c>
      <c r="H10" s="454">
        <f t="shared" si="1"/>
        <v>747.64800000000002</v>
      </c>
      <c r="I10" s="535">
        <v>51920</v>
      </c>
      <c r="J10" s="461">
        <f t="shared" si="2"/>
        <v>849.6</v>
      </c>
      <c r="K10" s="537">
        <v>59000</v>
      </c>
      <c r="L10" s="3"/>
    </row>
    <row r="11" spans="1:13" ht="16.149999999999999" customHeight="1" x14ac:dyDescent="0.25">
      <c r="A11" s="192" t="s">
        <v>96</v>
      </c>
      <c r="B11" s="193">
        <v>40</v>
      </c>
      <c r="C11" s="194">
        <v>300</v>
      </c>
      <c r="D11" s="194">
        <v>800</v>
      </c>
      <c r="E11" s="195" t="s">
        <v>67</v>
      </c>
      <c r="F11" s="196">
        <v>1</v>
      </c>
      <c r="G11" s="197">
        <f>B11*C11*D11/1000000000*F11</f>
        <v>9.5999999999999992E-3</v>
      </c>
      <c r="H11" s="534">
        <f>I11*G11</f>
        <v>382.27199999999999</v>
      </c>
      <c r="I11" s="535">
        <v>39820</v>
      </c>
      <c r="J11" s="326">
        <f>K11*G11</f>
        <v>434.4</v>
      </c>
      <c r="K11" s="327">
        <v>45250</v>
      </c>
      <c r="L11" s="3"/>
    </row>
    <row r="12" spans="1:13" ht="16.149999999999999" customHeight="1" x14ac:dyDescent="0.25">
      <c r="A12" s="233" t="s">
        <v>96</v>
      </c>
      <c r="B12" s="193">
        <v>40</v>
      </c>
      <c r="C12" s="194">
        <v>300</v>
      </c>
      <c r="D12" s="245">
        <v>900</v>
      </c>
      <c r="E12" s="195" t="s">
        <v>67</v>
      </c>
      <c r="F12" s="237">
        <v>1</v>
      </c>
      <c r="G12" s="238">
        <f>B12*C12*D12/1000000000*F12</f>
        <v>1.0800000000000001E-2</v>
      </c>
      <c r="H12" s="534">
        <f>I12*G12</f>
        <v>430.05600000000004</v>
      </c>
      <c r="I12" s="535">
        <v>39820</v>
      </c>
      <c r="J12" s="536">
        <f>K12*G12</f>
        <v>488.70000000000005</v>
      </c>
      <c r="K12" s="327">
        <v>45250</v>
      </c>
      <c r="L12" s="3"/>
      <c r="M12" s="137"/>
    </row>
    <row r="13" spans="1:13" ht="16.149999999999999" customHeight="1" x14ac:dyDescent="0.25">
      <c r="A13" s="233" t="s">
        <v>96</v>
      </c>
      <c r="B13" s="193">
        <v>40</v>
      </c>
      <c r="C13" s="194">
        <v>300</v>
      </c>
      <c r="D13" s="687">
        <v>1000</v>
      </c>
      <c r="E13" s="195" t="s">
        <v>67</v>
      </c>
      <c r="F13" s="237">
        <v>1</v>
      </c>
      <c r="G13" s="238">
        <f>B13*C13*D13/1000000000*F13</f>
        <v>1.2E-2</v>
      </c>
      <c r="H13" s="534">
        <f>I13*G13</f>
        <v>477.84000000000003</v>
      </c>
      <c r="I13" s="535">
        <v>39820</v>
      </c>
      <c r="J13" s="536">
        <f>K13*G13</f>
        <v>543</v>
      </c>
      <c r="K13" s="327">
        <v>45250</v>
      </c>
      <c r="L13" s="3"/>
      <c r="M13" s="137"/>
    </row>
    <row r="14" spans="1:13" ht="16.149999999999999" customHeight="1" thickBot="1" x14ac:dyDescent="0.3">
      <c r="A14" s="220" t="s">
        <v>96</v>
      </c>
      <c r="B14" s="531">
        <v>40</v>
      </c>
      <c r="C14" s="221">
        <v>300</v>
      </c>
      <c r="D14" s="688">
        <v>1200</v>
      </c>
      <c r="E14" s="690" t="s">
        <v>67</v>
      </c>
      <c r="F14" s="223">
        <v>1</v>
      </c>
      <c r="G14" s="224">
        <f>B14*C14*D14/1000000000*F14</f>
        <v>1.44E-2</v>
      </c>
      <c r="H14" s="454">
        <f>I14*G14</f>
        <v>573.40800000000002</v>
      </c>
      <c r="I14" s="535">
        <v>39820</v>
      </c>
      <c r="J14" s="461">
        <f>K14*G14</f>
        <v>651.6</v>
      </c>
      <c r="K14" s="327">
        <v>45250</v>
      </c>
      <c r="L14" s="3"/>
      <c r="M14" s="137"/>
    </row>
    <row r="15" spans="1:13" ht="16.149999999999999" customHeight="1" x14ac:dyDescent="0.25">
      <c r="A15" s="530" t="s">
        <v>96</v>
      </c>
      <c r="B15" s="211">
        <v>40</v>
      </c>
      <c r="C15" s="212">
        <v>300</v>
      </c>
      <c r="D15" s="212">
        <v>800</v>
      </c>
      <c r="E15" s="532" t="s">
        <v>97</v>
      </c>
      <c r="F15" s="538">
        <v>1</v>
      </c>
      <c r="G15" s="539">
        <f t="shared" si="0"/>
        <v>9.5999999999999992E-3</v>
      </c>
      <c r="H15" s="543">
        <f t="shared" si="1"/>
        <v>720.19199999999989</v>
      </c>
      <c r="I15" s="547">
        <v>75020</v>
      </c>
      <c r="J15" s="326">
        <f t="shared" si="2"/>
        <v>851.13599999999997</v>
      </c>
      <c r="K15" s="327">
        <v>88660</v>
      </c>
      <c r="L15" s="3"/>
      <c r="M15" s="137"/>
    </row>
    <row r="16" spans="1:13" ht="16.149999999999999" customHeight="1" x14ac:dyDescent="0.25">
      <c r="A16" s="233" t="s">
        <v>96</v>
      </c>
      <c r="B16" s="193">
        <v>40</v>
      </c>
      <c r="C16" s="194">
        <v>300</v>
      </c>
      <c r="D16" s="245">
        <v>900</v>
      </c>
      <c r="E16" s="532" t="s">
        <v>97</v>
      </c>
      <c r="F16" s="237">
        <v>1</v>
      </c>
      <c r="G16" s="238">
        <f t="shared" si="0"/>
        <v>1.0800000000000001E-2</v>
      </c>
      <c r="H16" s="544">
        <f t="shared" si="1"/>
        <v>810.21600000000001</v>
      </c>
      <c r="I16" s="547">
        <v>75020</v>
      </c>
      <c r="J16" s="534">
        <f t="shared" si="2"/>
        <v>957.52800000000002</v>
      </c>
      <c r="K16" s="327">
        <v>88660</v>
      </c>
      <c r="L16" s="3"/>
      <c r="M16" s="137"/>
    </row>
    <row r="17" spans="1:13" ht="16.149999999999999" customHeight="1" x14ac:dyDescent="0.25">
      <c r="A17" s="233" t="s">
        <v>96</v>
      </c>
      <c r="B17" s="193">
        <v>40</v>
      </c>
      <c r="C17" s="194">
        <v>300</v>
      </c>
      <c r="D17" s="491">
        <v>1000</v>
      </c>
      <c r="E17" s="532" t="s">
        <v>97</v>
      </c>
      <c r="F17" s="237">
        <v>1</v>
      </c>
      <c r="G17" s="238">
        <f t="shared" si="0"/>
        <v>1.2E-2</v>
      </c>
      <c r="H17" s="544">
        <f>I17*G17</f>
        <v>900.24</v>
      </c>
      <c r="I17" s="547">
        <v>75020</v>
      </c>
      <c r="J17" s="534">
        <f t="shared" si="2"/>
        <v>1063.92</v>
      </c>
      <c r="K17" s="327">
        <v>88660</v>
      </c>
      <c r="L17" s="3"/>
      <c r="M17" s="137"/>
    </row>
    <row r="18" spans="1:13" ht="16.149999999999999" customHeight="1" thickBot="1" x14ac:dyDescent="0.3">
      <c r="A18" s="220" t="s">
        <v>96</v>
      </c>
      <c r="B18" s="531">
        <v>40</v>
      </c>
      <c r="C18" s="221">
        <v>300</v>
      </c>
      <c r="D18" s="492">
        <v>1200</v>
      </c>
      <c r="E18" s="533" t="s">
        <v>97</v>
      </c>
      <c r="F18" s="223">
        <v>1</v>
      </c>
      <c r="G18" s="224">
        <f t="shared" si="0"/>
        <v>1.44E-2</v>
      </c>
      <c r="H18" s="545">
        <f t="shared" si="1"/>
        <v>1080.288</v>
      </c>
      <c r="I18" s="547">
        <v>75020</v>
      </c>
      <c r="J18" s="540">
        <f t="shared" si="2"/>
        <v>1276.704</v>
      </c>
      <c r="K18" s="327">
        <v>88660</v>
      </c>
      <c r="L18" s="3"/>
      <c r="M18" s="137"/>
    </row>
    <row r="19" spans="1:13" ht="16.149999999999999" customHeight="1" x14ac:dyDescent="0.25">
      <c r="A19" s="549" t="s">
        <v>99</v>
      </c>
      <c r="B19" s="556">
        <v>18</v>
      </c>
      <c r="C19" s="557">
        <v>200</v>
      </c>
      <c r="D19" s="557">
        <v>800</v>
      </c>
      <c r="E19" s="558" t="s">
        <v>27</v>
      </c>
      <c r="F19" s="554">
        <v>1</v>
      </c>
      <c r="G19" s="551">
        <f t="shared" si="0"/>
        <v>2.8800000000000002E-3</v>
      </c>
      <c r="H19" s="547">
        <f t="shared" si="1"/>
        <v>165.36960000000002</v>
      </c>
      <c r="I19" s="547">
        <v>57420</v>
      </c>
      <c r="J19" s="547">
        <f t="shared" si="2"/>
        <v>187.92000000000002</v>
      </c>
      <c r="K19" s="552">
        <v>65250</v>
      </c>
      <c r="L19" s="3"/>
    </row>
    <row r="20" spans="1:13" ht="16.149999999999999" customHeight="1" x14ac:dyDescent="0.25">
      <c r="A20" s="549" t="s">
        <v>99</v>
      </c>
      <c r="B20" s="559">
        <v>18</v>
      </c>
      <c r="C20" s="248">
        <v>200</v>
      </c>
      <c r="D20" s="248">
        <v>900</v>
      </c>
      <c r="E20" s="560" t="s">
        <v>27</v>
      </c>
      <c r="F20" s="555">
        <v>1</v>
      </c>
      <c r="G20" s="251">
        <f t="shared" si="0"/>
        <v>3.2399999999999998E-3</v>
      </c>
      <c r="H20" s="546">
        <f t="shared" si="1"/>
        <v>186.04079999999999</v>
      </c>
      <c r="I20" s="547">
        <v>57420</v>
      </c>
      <c r="J20" s="546">
        <f t="shared" si="2"/>
        <v>211.41</v>
      </c>
      <c r="K20" s="552">
        <v>65250</v>
      </c>
      <c r="L20" s="3"/>
    </row>
    <row r="21" spans="1:13" ht="16.149999999999999" customHeight="1" x14ac:dyDescent="0.25">
      <c r="A21" s="549" t="s">
        <v>99</v>
      </c>
      <c r="B21" s="559">
        <v>18</v>
      </c>
      <c r="C21" s="248">
        <v>200</v>
      </c>
      <c r="D21" s="248">
        <v>1000</v>
      </c>
      <c r="E21" s="560" t="s">
        <v>27</v>
      </c>
      <c r="F21" s="555">
        <v>1</v>
      </c>
      <c r="G21" s="251">
        <f t="shared" si="0"/>
        <v>3.5999999999999999E-3</v>
      </c>
      <c r="H21" s="546">
        <f t="shared" si="1"/>
        <v>206.71199999999999</v>
      </c>
      <c r="I21" s="547">
        <v>57420</v>
      </c>
      <c r="J21" s="546">
        <f t="shared" si="2"/>
        <v>234.9</v>
      </c>
      <c r="K21" s="552">
        <v>65250</v>
      </c>
      <c r="L21" s="3"/>
    </row>
    <row r="22" spans="1:13" ht="16.149999999999999" customHeight="1" thickBot="1" x14ac:dyDescent="0.3">
      <c r="A22" s="570" t="s">
        <v>99</v>
      </c>
      <c r="B22" s="571">
        <v>18</v>
      </c>
      <c r="C22" s="572">
        <v>200</v>
      </c>
      <c r="D22" s="572">
        <v>1200</v>
      </c>
      <c r="E22" s="573" t="s">
        <v>27</v>
      </c>
      <c r="F22" s="574">
        <v>1</v>
      </c>
      <c r="G22" s="575">
        <f t="shared" si="0"/>
        <v>4.3200000000000001E-3</v>
      </c>
      <c r="H22" s="548">
        <f t="shared" si="1"/>
        <v>248.05440000000002</v>
      </c>
      <c r="I22" s="547">
        <v>57420</v>
      </c>
      <c r="J22" s="548">
        <f t="shared" si="2"/>
        <v>281.88</v>
      </c>
      <c r="K22" s="552">
        <v>65250</v>
      </c>
      <c r="L22" s="3"/>
      <c r="M22" s="137"/>
    </row>
    <row r="23" spans="1:13" ht="16.149999999999999" customHeight="1" thickBot="1" x14ac:dyDescent="0.3">
      <c r="A23" s="549" t="s">
        <v>99</v>
      </c>
      <c r="B23" s="556">
        <v>18</v>
      </c>
      <c r="C23" s="557">
        <v>200</v>
      </c>
      <c r="D23" s="557">
        <v>800</v>
      </c>
      <c r="E23" s="558" t="s">
        <v>97</v>
      </c>
      <c r="F23" s="554">
        <v>1</v>
      </c>
      <c r="G23" s="551">
        <f t="shared" ref="G23:G26" si="3">B23*C23*D23/1000000000*F23</f>
        <v>2.8800000000000002E-3</v>
      </c>
      <c r="H23" s="547">
        <f t="shared" ref="H23:H26" si="4">I23*G23</f>
        <v>235.06560000000002</v>
      </c>
      <c r="I23" s="547">
        <v>81620</v>
      </c>
      <c r="J23" s="547">
        <f t="shared" ref="J23:J26" si="5">K23*G23</f>
        <v>267.12</v>
      </c>
      <c r="K23" s="552">
        <v>92750</v>
      </c>
      <c r="L23" s="3"/>
    </row>
    <row r="24" spans="1:13" ht="16.149999999999999" customHeight="1" thickBot="1" x14ac:dyDescent="0.3">
      <c r="A24" s="549" t="s">
        <v>99</v>
      </c>
      <c r="B24" s="559">
        <v>18</v>
      </c>
      <c r="C24" s="248">
        <v>200</v>
      </c>
      <c r="D24" s="248">
        <v>900</v>
      </c>
      <c r="E24" s="558" t="s">
        <v>97</v>
      </c>
      <c r="F24" s="555">
        <v>1</v>
      </c>
      <c r="G24" s="251">
        <f t="shared" si="3"/>
        <v>3.2399999999999998E-3</v>
      </c>
      <c r="H24" s="546">
        <f t="shared" si="4"/>
        <v>264.44880000000001</v>
      </c>
      <c r="I24" s="547">
        <v>81620</v>
      </c>
      <c r="J24" s="546">
        <f t="shared" si="5"/>
        <v>300.51</v>
      </c>
      <c r="K24" s="552">
        <v>92750</v>
      </c>
      <c r="L24" s="3"/>
    </row>
    <row r="25" spans="1:13" ht="16.149999999999999" customHeight="1" thickBot="1" x14ac:dyDescent="0.3">
      <c r="A25" s="549" t="s">
        <v>99</v>
      </c>
      <c r="B25" s="559">
        <v>18</v>
      </c>
      <c r="C25" s="248">
        <v>200</v>
      </c>
      <c r="D25" s="248">
        <v>1000</v>
      </c>
      <c r="E25" s="558" t="s">
        <v>97</v>
      </c>
      <c r="F25" s="555">
        <v>1</v>
      </c>
      <c r="G25" s="251">
        <f t="shared" si="3"/>
        <v>3.5999999999999999E-3</v>
      </c>
      <c r="H25" s="546">
        <f t="shared" si="4"/>
        <v>293.83199999999999</v>
      </c>
      <c r="I25" s="547">
        <v>81620</v>
      </c>
      <c r="J25" s="546">
        <f t="shared" si="5"/>
        <v>333.9</v>
      </c>
      <c r="K25" s="552">
        <v>92750</v>
      </c>
      <c r="L25" s="3"/>
    </row>
    <row r="26" spans="1:13" ht="16.149999999999999" customHeight="1" thickBot="1" x14ac:dyDescent="0.3">
      <c r="A26" s="570" t="s">
        <v>99</v>
      </c>
      <c r="B26" s="571">
        <v>18</v>
      </c>
      <c r="C26" s="572">
        <v>200</v>
      </c>
      <c r="D26" s="572">
        <v>1200</v>
      </c>
      <c r="E26" s="691" t="s">
        <v>97</v>
      </c>
      <c r="F26" s="574">
        <v>1</v>
      </c>
      <c r="G26" s="575">
        <f t="shared" si="3"/>
        <v>4.3200000000000001E-3</v>
      </c>
      <c r="H26" s="548">
        <f t="shared" si="4"/>
        <v>352.59840000000003</v>
      </c>
      <c r="I26" s="547">
        <v>81620</v>
      </c>
      <c r="J26" s="548">
        <f t="shared" si="5"/>
        <v>400.68</v>
      </c>
      <c r="K26" s="552">
        <v>92750</v>
      </c>
      <c r="L26" s="3"/>
    </row>
    <row r="27" spans="1:13" ht="16.149999999999999" customHeight="1" x14ac:dyDescent="0.25">
      <c r="A27" s="549" t="s">
        <v>100</v>
      </c>
      <c r="B27" s="568">
        <v>40</v>
      </c>
      <c r="C27" s="550">
        <v>1000</v>
      </c>
      <c r="D27" s="550">
        <v>1000</v>
      </c>
      <c r="E27" s="569" t="s">
        <v>27</v>
      </c>
      <c r="F27" s="554">
        <v>1</v>
      </c>
      <c r="G27" s="551">
        <f t="shared" si="0"/>
        <v>0.04</v>
      </c>
      <c r="H27" s="547">
        <f t="shared" si="1"/>
        <v>2076.8000000000002</v>
      </c>
      <c r="I27" s="567">
        <v>51920</v>
      </c>
      <c r="J27" s="566">
        <f t="shared" si="2"/>
        <v>2360</v>
      </c>
      <c r="K27" s="566">
        <v>59000</v>
      </c>
      <c r="L27" s="3"/>
    </row>
    <row r="28" spans="1:13" ht="16.149999999999999" customHeight="1" thickBot="1" x14ac:dyDescent="0.3">
      <c r="A28" s="553" t="s">
        <v>100</v>
      </c>
      <c r="B28" s="563">
        <v>40</v>
      </c>
      <c r="C28" s="212">
        <v>1200</v>
      </c>
      <c r="D28" s="212">
        <v>1200</v>
      </c>
      <c r="E28" s="561" t="s">
        <v>27</v>
      </c>
      <c r="F28" s="555">
        <v>1</v>
      </c>
      <c r="G28" s="251">
        <f t="shared" si="0"/>
        <v>5.7599999999999998E-2</v>
      </c>
      <c r="H28" s="546">
        <f t="shared" si="1"/>
        <v>2990.5920000000001</v>
      </c>
      <c r="I28" s="567">
        <v>51920</v>
      </c>
      <c r="J28" s="338">
        <f t="shared" si="2"/>
        <v>3398.4</v>
      </c>
      <c r="K28" s="566">
        <v>59000</v>
      </c>
      <c r="L28" s="3"/>
    </row>
    <row r="29" spans="1:13" ht="16.149999999999999" customHeight="1" thickBot="1" x14ac:dyDescent="0.3">
      <c r="A29" s="553" t="s">
        <v>100</v>
      </c>
      <c r="B29" s="563">
        <v>40</v>
      </c>
      <c r="C29" s="212">
        <v>1000</v>
      </c>
      <c r="D29" s="194">
        <v>2000</v>
      </c>
      <c r="E29" s="562" t="s">
        <v>27</v>
      </c>
      <c r="F29" s="555">
        <v>1</v>
      </c>
      <c r="G29" s="251">
        <f t="shared" si="0"/>
        <v>0.08</v>
      </c>
      <c r="H29" s="546">
        <f t="shared" si="1"/>
        <v>4153.6000000000004</v>
      </c>
      <c r="I29" s="567">
        <v>51920</v>
      </c>
      <c r="J29" s="566">
        <f t="shared" si="2"/>
        <v>4720</v>
      </c>
      <c r="K29" s="566">
        <v>59000</v>
      </c>
      <c r="L29" s="3"/>
    </row>
    <row r="30" spans="1:13" ht="16.149999999999999" customHeight="1" thickBot="1" x14ac:dyDescent="0.3">
      <c r="A30" s="570" t="s">
        <v>100</v>
      </c>
      <c r="B30" s="564">
        <v>40</v>
      </c>
      <c r="C30" s="565">
        <v>1000</v>
      </c>
      <c r="D30" s="221">
        <v>3000</v>
      </c>
      <c r="E30" s="562" t="s">
        <v>27</v>
      </c>
      <c r="F30" s="574">
        <v>1</v>
      </c>
      <c r="G30" s="575">
        <f t="shared" si="0"/>
        <v>0.12</v>
      </c>
      <c r="H30" s="548">
        <f t="shared" si="1"/>
        <v>6230.4</v>
      </c>
      <c r="I30" s="567">
        <v>51920</v>
      </c>
      <c r="J30" s="577">
        <f t="shared" si="2"/>
        <v>7080</v>
      </c>
      <c r="K30" s="566">
        <v>59000</v>
      </c>
      <c r="L30" s="3"/>
    </row>
    <row r="31" spans="1:13" ht="16.149999999999999" customHeight="1" thickBot="1" x14ac:dyDescent="0.3">
      <c r="A31" s="591" t="s">
        <v>101</v>
      </c>
      <c r="B31" s="594">
        <v>50</v>
      </c>
      <c r="C31" s="587">
        <v>300</v>
      </c>
      <c r="D31" s="587">
        <v>3000</v>
      </c>
      <c r="E31" s="603" t="s">
        <v>27</v>
      </c>
      <c r="F31" s="588">
        <v>1</v>
      </c>
      <c r="G31" s="589">
        <f t="shared" si="0"/>
        <v>4.4999999999999998E-2</v>
      </c>
      <c r="H31" s="585">
        <f t="shared" si="1"/>
        <v>2336.4</v>
      </c>
      <c r="I31" s="590">
        <v>51920</v>
      </c>
      <c r="J31" s="586">
        <f t="shared" si="2"/>
        <v>2761.2</v>
      </c>
      <c r="K31" s="566">
        <v>61360</v>
      </c>
      <c r="L31" s="3"/>
    </row>
    <row r="32" spans="1:13" ht="16.149999999999999" customHeight="1" thickBot="1" x14ac:dyDescent="0.3">
      <c r="A32" s="592" t="s">
        <v>101</v>
      </c>
      <c r="B32" s="595">
        <v>50</v>
      </c>
      <c r="C32" s="567">
        <v>300</v>
      </c>
      <c r="D32" s="578">
        <v>4000</v>
      </c>
      <c r="E32" s="604" t="s">
        <v>27</v>
      </c>
      <c r="F32" s="574">
        <v>1</v>
      </c>
      <c r="G32" s="575">
        <f t="shared" si="0"/>
        <v>0.06</v>
      </c>
      <c r="H32" s="548">
        <f t="shared" si="1"/>
        <v>3115.2</v>
      </c>
      <c r="I32" s="590">
        <v>51920</v>
      </c>
      <c r="J32" s="577">
        <f t="shared" si="2"/>
        <v>3681.6</v>
      </c>
      <c r="K32" s="566">
        <v>61360</v>
      </c>
      <c r="L32" s="3"/>
    </row>
    <row r="33" spans="1:12" ht="16.149999999999999" customHeight="1" thickBot="1" x14ac:dyDescent="0.3">
      <c r="A33" s="593" t="s">
        <v>101</v>
      </c>
      <c r="B33" s="596">
        <v>50</v>
      </c>
      <c r="C33" s="576">
        <v>300</v>
      </c>
      <c r="D33" s="580">
        <v>5000</v>
      </c>
      <c r="E33" s="605" t="s">
        <v>27</v>
      </c>
      <c r="F33" s="574">
        <v>1</v>
      </c>
      <c r="G33" s="575">
        <f t="shared" si="0"/>
        <v>7.4999999999999997E-2</v>
      </c>
      <c r="H33" s="548">
        <f t="shared" si="1"/>
        <v>3894</v>
      </c>
      <c r="I33" s="590">
        <v>51920</v>
      </c>
      <c r="J33" s="577">
        <f t="shared" si="2"/>
        <v>4602</v>
      </c>
      <c r="K33" s="566">
        <v>61360</v>
      </c>
      <c r="L33" s="3"/>
    </row>
    <row r="34" spans="1:12" ht="16.149999999999999" customHeight="1" thickBot="1" x14ac:dyDescent="0.3">
      <c r="A34" s="592" t="s">
        <v>101</v>
      </c>
      <c r="B34" s="595">
        <v>60</v>
      </c>
      <c r="C34" s="567">
        <v>300</v>
      </c>
      <c r="D34" s="567">
        <v>3000</v>
      </c>
      <c r="E34" s="604" t="s">
        <v>27</v>
      </c>
      <c r="F34" s="581">
        <v>1</v>
      </c>
      <c r="G34" s="582">
        <f t="shared" si="0"/>
        <v>5.3999999999999999E-2</v>
      </c>
      <c r="H34" s="583">
        <f t="shared" si="1"/>
        <v>2803.68</v>
      </c>
      <c r="I34" s="590">
        <v>51920</v>
      </c>
      <c r="J34" s="577">
        <f t="shared" si="2"/>
        <v>3313.44</v>
      </c>
      <c r="K34" s="566">
        <v>61360</v>
      </c>
      <c r="L34" s="3"/>
    </row>
    <row r="35" spans="1:12" ht="16.149999999999999" customHeight="1" thickBot="1" x14ac:dyDescent="0.3">
      <c r="A35" s="592" t="s">
        <v>101</v>
      </c>
      <c r="B35" s="595">
        <v>60</v>
      </c>
      <c r="C35" s="567">
        <v>300</v>
      </c>
      <c r="D35" s="578">
        <v>4000</v>
      </c>
      <c r="E35" s="604" t="s">
        <v>27</v>
      </c>
      <c r="F35" s="574">
        <v>1</v>
      </c>
      <c r="G35" s="575">
        <f t="shared" si="0"/>
        <v>7.1999999999999995E-2</v>
      </c>
      <c r="H35" s="548">
        <f t="shared" si="1"/>
        <v>3738.24</v>
      </c>
      <c r="I35" s="590">
        <v>51920</v>
      </c>
      <c r="J35" s="577">
        <f t="shared" si="2"/>
        <v>4417.92</v>
      </c>
      <c r="K35" s="566">
        <v>61360</v>
      </c>
      <c r="L35" s="3"/>
    </row>
    <row r="36" spans="1:12" ht="16.149999999999999" customHeight="1" thickBot="1" x14ac:dyDescent="0.3">
      <c r="A36" s="593" t="s">
        <v>101</v>
      </c>
      <c r="B36" s="596">
        <v>60</v>
      </c>
      <c r="C36" s="576">
        <v>300</v>
      </c>
      <c r="D36" s="580">
        <v>5000</v>
      </c>
      <c r="E36" s="605" t="s">
        <v>27</v>
      </c>
      <c r="F36" s="574">
        <v>1</v>
      </c>
      <c r="G36" s="575">
        <f t="shared" si="0"/>
        <v>0.09</v>
      </c>
      <c r="H36" s="585">
        <f t="shared" si="1"/>
        <v>4672.8</v>
      </c>
      <c r="I36" s="590">
        <v>51920</v>
      </c>
      <c r="J36" s="586">
        <f t="shared" si="2"/>
        <v>5522.4</v>
      </c>
      <c r="K36" s="566">
        <v>61360</v>
      </c>
      <c r="L36" s="3"/>
    </row>
    <row r="37" spans="1:12" ht="16.149999999999999" customHeight="1" x14ac:dyDescent="0.25">
      <c r="A37" s="549" t="s">
        <v>102</v>
      </c>
      <c r="B37" s="594">
        <v>80</v>
      </c>
      <c r="C37" s="587">
        <v>80</v>
      </c>
      <c r="D37" s="587">
        <v>6000</v>
      </c>
      <c r="E37" s="604" t="s">
        <v>27</v>
      </c>
      <c r="F37" s="597">
        <v>1</v>
      </c>
      <c r="G37" s="579">
        <f>B37*C37*D37/1000000000*F37</f>
        <v>3.8399999999999997E-2</v>
      </c>
      <c r="H37" s="547">
        <f>I37*G37</f>
        <v>2084.3519999999999</v>
      </c>
      <c r="I37" s="567">
        <v>54280</v>
      </c>
      <c r="J37" s="566">
        <f t="shared" si="2"/>
        <v>2356.2239999999997</v>
      </c>
      <c r="K37" s="566">
        <v>61360</v>
      </c>
      <c r="L37" s="3"/>
    </row>
    <row r="38" spans="1:12" ht="16.149999999999999" customHeight="1" x14ac:dyDescent="0.25">
      <c r="A38" s="549" t="s">
        <v>102</v>
      </c>
      <c r="B38" s="595">
        <v>80</v>
      </c>
      <c r="C38" s="567">
        <v>80</v>
      </c>
      <c r="D38" s="567">
        <v>4000</v>
      </c>
      <c r="E38" s="604" t="s">
        <v>27</v>
      </c>
      <c r="F38" s="597">
        <v>1</v>
      </c>
      <c r="G38" s="579">
        <f t="shared" ref="G38:G52" si="6">B38*C38*D38/1000000000*F38</f>
        <v>2.5600000000000001E-2</v>
      </c>
      <c r="H38" s="547">
        <f t="shared" si="1"/>
        <v>1389.568</v>
      </c>
      <c r="I38" s="567">
        <v>54280</v>
      </c>
      <c r="J38" s="566">
        <f t="shared" si="2"/>
        <v>1570.816</v>
      </c>
      <c r="K38" s="566">
        <v>61360</v>
      </c>
      <c r="L38" s="3"/>
    </row>
    <row r="39" spans="1:12" ht="16.149999999999999" customHeight="1" x14ac:dyDescent="0.25">
      <c r="A39" s="549" t="s">
        <v>102</v>
      </c>
      <c r="B39" s="598">
        <v>90</v>
      </c>
      <c r="C39" s="584">
        <v>90</v>
      </c>
      <c r="D39" s="567">
        <v>3000</v>
      </c>
      <c r="E39" s="604" t="s">
        <v>27</v>
      </c>
      <c r="F39" s="597">
        <v>1</v>
      </c>
      <c r="G39" s="579">
        <f t="shared" si="6"/>
        <v>2.4299999999999999E-2</v>
      </c>
      <c r="H39" s="547">
        <f t="shared" si="1"/>
        <v>1319.0039999999999</v>
      </c>
      <c r="I39" s="567">
        <v>54280</v>
      </c>
      <c r="J39" s="566">
        <f t="shared" si="2"/>
        <v>1491.048</v>
      </c>
      <c r="K39" s="566">
        <v>61360</v>
      </c>
      <c r="L39" s="3"/>
    </row>
    <row r="40" spans="1:12" ht="16.149999999999999" customHeight="1" x14ac:dyDescent="0.25">
      <c r="A40" s="549" t="s">
        <v>102</v>
      </c>
      <c r="B40" s="598">
        <v>90</v>
      </c>
      <c r="C40" s="584">
        <v>90</v>
      </c>
      <c r="D40" s="567">
        <v>4000</v>
      </c>
      <c r="E40" s="604" t="s">
        <v>27</v>
      </c>
      <c r="F40" s="597">
        <v>1</v>
      </c>
      <c r="G40" s="579">
        <f t="shared" si="6"/>
        <v>3.2399999999999998E-2</v>
      </c>
      <c r="H40" s="547">
        <f t="shared" si="1"/>
        <v>1758.6719999999998</v>
      </c>
      <c r="I40" s="567">
        <v>54280</v>
      </c>
      <c r="J40" s="566">
        <f t="shared" si="2"/>
        <v>1988.0639999999999</v>
      </c>
      <c r="K40" s="566">
        <v>61360</v>
      </c>
      <c r="L40" s="3"/>
    </row>
    <row r="41" spans="1:12" ht="16.149999999999999" customHeight="1" x14ac:dyDescent="0.25">
      <c r="A41" s="549" t="s">
        <v>102</v>
      </c>
      <c r="B41" s="598">
        <v>100</v>
      </c>
      <c r="C41" s="584">
        <v>100</v>
      </c>
      <c r="D41" s="567">
        <v>3000</v>
      </c>
      <c r="E41" s="604" t="s">
        <v>27</v>
      </c>
      <c r="F41" s="597">
        <v>1</v>
      </c>
      <c r="G41" s="579">
        <f t="shared" si="6"/>
        <v>0.03</v>
      </c>
      <c r="H41" s="547">
        <f>I41*G41</f>
        <v>1628.3999999999999</v>
      </c>
      <c r="I41" s="567">
        <v>54280</v>
      </c>
      <c r="J41" s="566">
        <f t="shared" si="2"/>
        <v>1840.8</v>
      </c>
      <c r="K41" s="566">
        <v>61360</v>
      </c>
      <c r="L41" s="3"/>
    </row>
    <row r="42" spans="1:12" ht="16.149999999999999" customHeight="1" x14ac:dyDescent="0.25">
      <c r="A42" s="549" t="s">
        <v>102</v>
      </c>
      <c r="B42" s="598">
        <v>100</v>
      </c>
      <c r="C42" s="584">
        <v>100</v>
      </c>
      <c r="D42" s="567">
        <v>4000</v>
      </c>
      <c r="E42" s="604" t="s">
        <v>27</v>
      </c>
      <c r="F42" s="597">
        <v>1</v>
      </c>
      <c r="G42" s="579">
        <f t="shared" si="6"/>
        <v>0.04</v>
      </c>
      <c r="H42" s="547">
        <f t="shared" si="1"/>
        <v>2171.1999999999998</v>
      </c>
      <c r="I42" s="567">
        <v>54280</v>
      </c>
      <c r="J42" s="566">
        <f t="shared" si="2"/>
        <v>2454.4</v>
      </c>
      <c r="K42" s="566">
        <v>61360</v>
      </c>
      <c r="L42" s="3"/>
    </row>
    <row r="43" spans="1:12" ht="16.149999999999999" customHeight="1" x14ac:dyDescent="0.25">
      <c r="A43" s="549" t="s">
        <v>102</v>
      </c>
      <c r="B43" s="598">
        <v>130</v>
      </c>
      <c r="C43" s="584">
        <v>130</v>
      </c>
      <c r="D43" s="567">
        <v>3000</v>
      </c>
      <c r="E43" s="604" t="s">
        <v>27</v>
      </c>
      <c r="F43" s="597">
        <v>1</v>
      </c>
      <c r="G43" s="579">
        <f t="shared" si="6"/>
        <v>5.0700000000000002E-2</v>
      </c>
      <c r="H43" s="547">
        <f t="shared" si="1"/>
        <v>2751.9960000000001</v>
      </c>
      <c r="I43" s="567">
        <v>54280</v>
      </c>
      <c r="J43" s="566">
        <f t="shared" si="2"/>
        <v>3110.9520000000002</v>
      </c>
      <c r="K43" s="566">
        <v>61360</v>
      </c>
      <c r="L43" s="3"/>
    </row>
    <row r="44" spans="1:12" ht="17.25" customHeight="1" thickBot="1" x14ac:dyDescent="0.3">
      <c r="A44" s="570" t="s">
        <v>102</v>
      </c>
      <c r="B44" s="599">
        <v>130</v>
      </c>
      <c r="C44" s="600">
        <v>130</v>
      </c>
      <c r="D44" s="580">
        <v>4000</v>
      </c>
      <c r="E44" s="606" t="s">
        <v>27</v>
      </c>
      <c r="F44" s="601">
        <v>1</v>
      </c>
      <c r="G44" s="602">
        <f t="shared" si="6"/>
        <v>6.7599999999999993E-2</v>
      </c>
      <c r="H44" s="548">
        <f t="shared" si="1"/>
        <v>3669.3279999999995</v>
      </c>
      <c r="I44" s="567">
        <v>54280</v>
      </c>
      <c r="J44" s="349">
        <f t="shared" si="2"/>
        <v>4147.9359999999997</v>
      </c>
      <c r="K44" s="566">
        <v>61360</v>
      </c>
      <c r="L44" s="3"/>
    </row>
    <row r="45" spans="1:12" s="527" customFormat="1" ht="17.25" customHeight="1" x14ac:dyDescent="0.25">
      <c r="A45" s="549" t="s">
        <v>102</v>
      </c>
      <c r="B45" s="595">
        <v>80</v>
      </c>
      <c r="C45" s="567">
        <v>80</v>
      </c>
      <c r="D45" s="567">
        <v>3000</v>
      </c>
      <c r="E45" s="607" t="s">
        <v>60</v>
      </c>
      <c r="F45" s="597">
        <v>1</v>
      </c>
      <c r="G45" s="579">
        <f t="shared" si="6"/>
        <v>1.9199999999999998E-2</v>
      </c>
      <c r="H45" s="547">
        <f t="shared" si="1"/>
        <v>645.11999999999989</v>
      </c>
      <c r="I45" s="567">
        <v>33600</v>
      </c>
      <c r="J45" s="566">
        <f t="shared" si="2"/>
        <v>823.68</v>
      </c>
      <c r="K45" s="566">
        <v>42900</v>
      </c>
      <c r="L45" s="3"/>
    </row>
    <row r="46" spans="1:12" ht="17.25" customHeight="1" x14ac:dyDescent="0.25">
      <c r="A46" s="549" t="s">
        <v>102</v>
      </c>
      <c r="B46" s="595">
        <v>80</v>
      </c>
      <c r="C46" s="567">
        <v>80</v>
      </c>
      <c r="D46" s="567">
        <v>4000</v>
      </c>
      <c r="E46" s="608" t="s">
        <v>60</v>
      </c>
      <c r="F46" s="597">
        <v>1</v>
      </c>
      <c r="G46" s="579">
        <f t="shared" si="6"/>
        <v>2.5600000000000001E-2</v>
      </c>
      <c r="H46" s="547">
        <f t="shared" si="1"/>
        <v>860.16000000000008</v>
      </c>
      <c r="I46" s="578">
        <v>33600</v>
      </c>
      <c r="J46" s="566">
        <f t="shared" si="2"/>
        <v>1098.24</v>
      </c>
      <c r="K46" s="566">
        <v>42900</v>
      </c>
      <c r="L46" s="3"/>
    </row>
    <row r="47" spans="1:12" ht="17.25" customHeight="1" x14ac:dyDescent="0.25">
      <c r="A47" s="549" t="s">
        <v>102</v>
      </c>
      <c r="B47" s="598">
        <v>90</v>
      </c>
      <c r="C47" s="584">
        <v>90</v>
      </c>
      <c r="D47" s="567">
        <v>3000</v>
      </c>
      <c r="E47" s="608" t="s">
        <v>60</v>
      </c>
      <c r="F47" s="597">
        <v>1</v>
      </c>
      <c r="G47" s="579">
        <f t="shared" si="6"/>
        <v>2.4299999999999999E-2</v>
      </c>
      <c r="H47" s="547">
        <f t="shared" si="1"/>
        <v>816.4799999999999</v>
      </c>
      <c r="I47" s="578">
        <v>33600</v>
      </c>
      <c r="J47" s="566">
        <f t="shared" si="2"/>
        <v>1042.47</v>
      </c>
      <c r="K47" s="566">
        <v>42900</v>
      </c>
      <c r="L47" s="3"/>
    </row>
    <row r="48" spans="1:12" ht="17.25" customHeight="1" x14ac:dyDescent="0.25">
      <c r="A48" s="549" t="s">
        <v>102</v>
      </c>
      <c r="B48" s="598">
        <v>90</v>
      </c>
      <c r="C48" s="584">
        <v>90</v>
      </c>
      <c r="D48" s="567">
        <v>4000</v>
      </c>
      <c r="E48" s="608" t="s">
        <v>60</v>
      </c>
      <c r="F48" s="597">
        <v>1</v>
      </c>
      <c r="G48" s="579">
        <f t="shared" si="6"/>
        <v>3.2399999999999998E-2</v>
      </c>
      <c r="H48" s="547">
        <f t="shared" si="1"/>
        <v>1088.6399999999999</v>
      </c>
      <c r="I48" s="578">
        <v>33600</v>
      </c>
      <c r="J48" s="566">
        <f t="shared" si="2"/>
        <v>1389.96</v>
      </c>
      <c r="K48" s="566">
        <v>42900</v>
      </c>
      <c r="L48" s="3"/>
    </row>
    <row r="49" spans="1:13" ht="18.75" customHeight="1" x14ac:dyDescent="0.25">
      <c r="A49" s="549" t="s">
        <v>102</v>
      </c>
      <c r="B49" s="598">
        <v>100</v>
      </c>
      <c r="C49" s="584">
        <v>100</v>
      </c>
      <c r="D49" s="567">
        <v>3000</v>
      </c>
      <c r="E49" s="608" t="s">
        <v>60</v>
      </c>
      <c r="F49" s="597">
        <v>1</v>
      </c>
      <c r="G49" s="579">
        <f t="shared" si="6"/>
        <v>0.03</v>
      </c>
      <c r="H49" s="547">
        <f t="shared" si="1"/>
        <v>1008</v>
      </c>
      <c r="I49" s="578">
        <v>33600</v>
      </c>
      <c r="J49" s="566">
        <f t="shared" si="2"/>
        <v>1287</v>
      </c>
      <c r="K49" s="566">
        <v>42900</v>
      </c>
      <c r="L49" s="3"/>
    </row>
    <row r="50" spans="1:13" ht="18.75" customHeight="1" x14ac:dyDescent="0.25">
      <c r="A50" s="549" t="s">
        <v>102</v>
      </c>
      <c r="B50" s="598">
        <v>100</v>
      </c>
      <c r="C50" s="584">
        <v>100</v>
      </c>
      <c r="D50" s="567">
        <v>4000</v>
      </c>
      <c r="E50" s="608" t="s">
        <v>60</v>
      </c>
      <c r="F50" s="597">
        <v>1</v>
      </c>
      <c r="G50" s="579">
        <f t="shared" si="6"/>
        <v>0.04</v>
      </c>
      <c r="H50" s="547">
        <f t="shared" si="1"/>
        <v>1344</v>
      </c>
      <c r="I50" s="578">
        <v>33600</v>
      </c>
      <c r="J50" s="566">
        <f t="shared" si="2"/>
        <v>1716</v>
      </c>
      <c r="K50" s="566">
        <v>42900</v>
      </c>
      <c r="L50" s="3"/>
    </row>
    <row r="51" spans="1:13" ht="18.75" customHeight="1" x14ac:dyDescent="0.25">
      <c r="A51" s="549" t="s">
        <v>102</v>
      </c>
      <c r="B51" s="598">
        <v>130</v>
      </c>
      <c r="C51" s="584">
        <v>130</v>
      </c>
      <c r="D51" s="567">
        <v>3000</v>
      </c>
      <c r="E51" s="608" t="s">
        <v>60</v>
      </c>
      <c r="F51" s="597">
        <v>1</v>
      </c>
      <c r="G51" s="579">
        <f t="shared" si="6"/>
        <v>5.0700000000000002E-2</v>
      </c>
      <c r="H51" s="547">
        <f t="shared" si="1"/>
        <v>1703.52</v>
      </c>
      <c r="I51" s="578">
        <v>33600</v>
      </c>
      <c r="J51" s="566">
        <f t="shared" si="2"/>
        <v>2175.0300000000002</v>
      </c>
      <c r="K51" s="566">
        <v>42900</v>
      </c>
      <c r="L51" s="3"/>
    </row>
    <row r="52" spans="1:13" ht="18.75" customHeight="1" thickBot="1" x14ac:dyDescent="0.3">
      <c r="A52" s="570" t="s">
        <v>102</v>
      </c>
      <c r="B52" s="599">
        <v>130</v>
      </c>
      <c r="C52" s="600">
        <v>130</v>
      </c>
      <c r="D52" s="580">
        <v>4000</v>
      </c>
      <c r="E52" s="619" t="s">
        <v>60</v>
      </c>
      <c r="F52" s="601">
        <v>1</v>
      </c>
      <c r="G52" s="602">
        <f t="shared" si="6"/>
        <v>6.7599999999999993E-2</v>
      </c>
      <c r="H52" s="548">
        <f t="shared" si="1"/>
        <v>2271.3599999999997</v>
      </c>
      <c r="I52" s="580">
        <v>33600</v>
      </c>
      <c r="J52" s="349">
        <f t="shared" si="2"/>
        <v>2900.0399999999995</v>
      </c>
      <c r="K52" s="349">
        <v>42900</v>
      </c>
      <c r="L52" s="3"/>
    </row>
    <row r="53" spans="1:13" ht="15" customHeight="1" thickBot="1" x14ac:dyDescent="0.3">
      <c r="A53" s="1004"/>
      <c r="B53" s="1005"/>
      <c r="C53" s="1005"/>
      <c r="D53" s="1005"/>
      <c r="E53" s="1005"/>
      <c r="F53" s="1005"/>
      <c r="G53" s="1005"/>
      <c r="H53" s="1005"/>
      <c r="I53" s="1005"/>
      <c r="J53" s="1005"/>
      <c r="K53" s="1005"/>
      <c r="M53" s="1"/>
    </row>
    <row r="54" spans="1:13" ht="14.25" customHeight="1" x14ac:dyDescent="0.25">
      <c r="A54" s="1006" t="s">
        <v>103</v>
      </c>
      <c r="B54" s="613" t="s">
        <v>104</v>
      </c>
      <c r="C54" s="614">
        <v>80</v>
      </c>
      <c r="D54" s="614">
        <v>80</v>
      </c>
      <c r="E54" s="614">
        <v>1200</v>
      </c>
      <c r="F54" s="992"/>
      <c r="G54" s="993"/>
      <c r="H54" s="993"/>
      <c r="I54" s="994"/>
      <c r="J54" s="626">
        <v>870</v>
      </c>
      <c r="K54" s="615" t="s">
        <v>110</v>
      </c>
      <c r="M54" s="1"/>
    </row>
    <row r="55" spans="1:13" ht="15" customHeight="1" x14ac:dyDescent="0.25">
      <c r="A55" s="1002"/>
      <c r="B55" s="528" t="s">
        <v>105</v>
      </c>
      <c r="C55" s="584">
        <v>80</v>
      </c>
      <c r="D55" s="584">
        <v>80</v>
      </c>
      <c r="E55" s="584">
        <v>1200</v>
      </c>
      <c r="F55" s="995"/>
      <c r="G55" s="996"/>
      <c r="H55" s="996"/>
      <c r="I55" s="997"/>
      <c r="J55" s="610">
        <v>750</v>
      </c>
      <c r="K55" s="616" t="s">
        <v>110</v>
      </c>
      <c r="M55" s="1"/>
    </row>
    <row r="56" spans="1:13" ht="15.75" customHeight="1" x14ac:dyDescent="0.25">
      <c r="A56" s="1002"/>
      <c r="B56" s="528" t="s">
        <v>106</v>
      </c>
      <c r="C56" s="584">
        <v>80</v>
      </c>
      <c r="D56" s="584">
        <v>80</v>
      </c>
      <c r="E56" s="584">
        <v>1200</v>
      </c>
      <c r="F56" s="995"/>
      <c r="G56" s="996"/>
      <c r="H56" s="996"/>
      <c r="I56" s="997"/>
      <c r="J56" s="610">
        <v>825</v>
      </c>
      <c r="K56" s="616" t="s">
        <v>110</v>
      </c>
      <c r="M56" s="1"/>
    </row>
    <row r="57" spans="1:13" ht="15.75" customHeight="1" x14ac:dyDescent="0.25">
      <c r="A57" s="1002"/>
      <c r="B57" s="528" t="s">
        <v>107</v>
      </c>
      <c r="C57" s="584">
        <v>80</v>
      </c>
      <c r="D57" s="584">
        <v>80</v>
      </c>
      <c r="E57" s="584">
        <v>1200</v>
      </c>
      <c r="F57" s="995"/>
      <c r="G57" s="996"/>
      <c r="H57" s="996"/>
      <c r="I57" s="997"/>
      <c r="J57" s="610">
        <v>825</v>
      </c>
      <c r="K57" s="616" t="s">
        <v>110</v>
      </c>
    </row>
    <row r="58" spans="1:13" ht="15.75" customHeight="1" x14ac:dyDescent="0.25">
      <c r="A58" s="1002"/>
      <c r="B58" s="528" t="s">
        <v>108</v>
      </c>
      <c r="C58" s="584">
        <v>80</v>
      </c>
      <c r="D58" s="584">
        <v>80</v>
      </c>
      <c r="E58" s="584">
        <v>1200</v>
      </c>
      <c r="F58" s="995"/>
      <c r="G58" s="996"/>
      <c r="H58" s="996"/>
      <c r="I58" s="997"/>
      <c r="J58" s="610">
        <v>825</v>
      </c>
      <c r="K58" s="616" t="s">
        <v>110</v>
      </c>
    </row>
    <row r="59" spans="1:13" ht="15.75" customHeight="1" thickBot="1" x14ac:dyDescent="0.3">
      <c r="A59" s="1007"/>
      <c r="B59" s="529" t="s">
        <v>109</v>
      </c>
      <c r="C59" s="600">
        <v>80</v>
      </c>
      <c r="D59" s="600">
        <v>80</v>
      </c>
      <c r="E59" s="600">
        <v>1200</v>
      </c>
      <c r="F59" s="1008"/>
      <c r="G59" s="1009"/>
      <c r="H59" s="1009"/>
      <c r="I59" s="1010"/>
      <c r="J59" s="627">
        <v>825</v>
      </c>
      <c r="K59" s="617" t="s">
        <v>110</v>
      </c>
    </row>
    <row r="60" spans="1:13" ht="15.75" customHeight="1" x14ac:dyDescent="0.25">
      <c r="A60" s="1001" t="s">
        <v>111</v>
      </c>
      <c r="B60" s="611" t="s">
        <v>104</v>
      </c>
      <c r="C60" s="612">
        <v>50</v>
      </c>
      <c r="D60" s="612">
        <v>50</v>
      </c>
      <c r="E60" s="612">
        <v>900</v>
      </c>
      <c r="F60" s="992"/>
      <c r="G60" s="993"/>
      <c r="H60" s="993"/>
      <c r="I60" s="994"/>
      <c r="J60" s="628">
        <v>220</v>
      </c>
      <c r="K60" s="618" t="s">
        <v>110</v>
      </c>
    </row>
    <row r="61" spans="1:13" ht="15.75" customHeight="1" x14ac:dyDescent="0.25">
      <c r="A61" s="1002"/>
      <c r="B61" s="528" t="s">
        <v>105</v>
      </c>
      <c r="C61" s="584">
        <v>50</v>
      </c>
      <c r="D61" s="584">
        <v>50</v>
      </c>
      <c r="E61" s="584">
        <v>900</v>
      </c>
      <c r="F61" s="995"/>
      <c r="G61" s="996"/>
      <c r="H61" s="996"/>
      <c r="I61" s="997"/>
      <c r="J61" s="610">
        <v>220</v>
      </c>
      <c r="K61" s="616" t="s">
        <v>110</v>
      </c>
    </row>
    <row r="62" spans="1:13" ht="15.75" customHeight="1" x14ac:dyDescent="0.25">
      <c r="A62" s="1002"/>
      <c r="B62" s="528" t="s">
        <v>106</v>
      </c>
      <c r="C62" s="584">
        <v>50</v>
      </c>
      <c r="D62" s="584">
        <v>50</v>
      </c>
      <c r="E62" s="584">
        <v>900</v>
      </c>
      <c r="F62" s="995"/>
      <c r="G62" s="996"/>
      <c r="H62" s="996"/>
      <c r="I62" s="997"/>
      <c r="J62" s="610">
        <v>250</v>
      </c>
      <c r="K62" s="616" t="s">
        <v>110</v>
      </c>
    </row>
    <row r="63" spans="1:13" ht="15.75" customHeight="1" x14ac:dyDescent="0.25">
      <c r="A63" s="1002"/>
      <c r="B63" s="528" t="s">
        <v>107</v>
      </c>
      <c r="C63" s="584">
        <v>50</v>
      </c>
      <c r="D63" s="584">
        <v>50</v>
      </c>
      <c r="E63" s="584">
        <v>900</v>
      </c>
      <c r="F63" s="995"/>
      <c r="G63" s="996"/>
      <c r="H63" s="996"/>
      <c r="I63" s="997"/>
      <c r="J63" s="610">
        <v>240</v>
      </c>
      <c r="K63" s="616" t="s">
        <v>110</v>
      </c>
    </row>
    <row r="64" spans="1:13" ht="15.75" customHeight="1" x14ac:dyDescent="0.25">
      <c r="A64" s="1002"/>
      <c r="B64" s="528" t="s">
        <v>108</v>
      </c>
      <c r="C64" s="584">
        <v>50</v>
      </c>
      <c r="D64" s="584">
        <v>50</v>
      </c>
      <c r="E64" s="584">
        <v>900</v>
      </c>
      <c r="F64" s="995"/>
      <c r="G64" s="996"/>
      <c r="H64" s="996"/>
      <c r="I64" s="997"/>
      <c r="J64" s="610">
        <v>240</v>
      </c>
      <c r="K64" s="616" t="s">
        <v>110</v>
      </c>
    </row>
    <row r="65" spans="1:11" ht="15.75" customHeight="1" thickBot="1" x14ac:dyDescent="0.3">
      <c r="A65" s="1003"/>
      <c r="B65" s="620" t="s">
        <v>109</v>
      </c>
      <c r="C65" s="609">
        <v>50</v>
      </c>
      <c r="D65" s="609">
        <v>50</v>
      </c>
      <c r="E65" s="609">
        <v>900</v>
      </c>
      <c r="F65" s="1008"/>
      <c r="G65" s="1009"/>
      <c r="H65" s="1009"/>
      <c r="I65" s="1010"/>
      <c r="J65" s="629">
        <v>240</v>
      </c>
      <c r="K65" s="621" t="s">
        <v>110</v>
      </c>
    </row>
    <row r="66" spans="1:11" ht="15.75" customHeight="1" x14ac:dyDescent="0.25">
      <c r="A66" s="998" t="s">
        <v>112</v>
      </c>
      <c r="B66" s="999"/>
      <c r="C66" s="999"/>
      <c r="D66" s="999"/>
      <c r="E66" s="999"/>
      <c r="F66" s="999"/>
      <c r="G66" s="999"/>
      <c r="H66" s="999"/>
      <c r="I66" s="1000"/>
      <c r="J66" s="622">
        <v>180</v>
      </c>
      <c r="K66" s="623" t="s">
        <v>110</v>
      </c>
    </row>
    <row r="67" spans="1:11" ht="15.75" customHeight="1" thickBot="1" x14ac:dyDescent="0.3">
      <c r="A67" s="989" t="s">
        <v>113</v>
      </c>
      <c r="B67" s="990"/>
      <c r="C67" s="990"/>
      <c r="D67" s="990"/>
      <c r="E67" s="990"/>
      <c r="F67" s="990"/>
      <c r="G67" s="990"/>
      <c r="H67" s="990"/>
      <c r="I67" s="991"/>
      <c r="J67" s="624">
        <v>770</v>
      </c>
      <c r="K67" s="625" t="s">
        <v>110</v>
      </c>
    </row>
    <row r="68" spans="1:11" ht="15.75" customHeight="1" thickBot="1" x14ac:dyDescent="0.3">
      <c r="A68" s="1011"/>
      <c r="B68" s="1011"/>
      <c r="C68" s="1011"/>
      <c r="D68" s="1011"/>
      <c r="E68" s="1011"/>
      <c r="F68" s="1011"/>
      <c r="G68" s="1011"/>
      <c r="H68" s="1011"/>
      <c r="I68" s="1011"/>
      <c r="J68" s="1011"/>
      <c r="K68" s="1011"/>
    </row>
    <row r="69" spans="1:11" ht="15.75" customHeight="1" x14ac:dyDescent="0.25">
      <c r="A69" s="998" t="s">
        <v>114</v>
      </c>
      <c r="B69" s="999"/>
      <c r="C69" s="999"/>
      <c r="D69" s="999"/>
      <c r="E69" s="999"/>
      <c r="F69" s="999"/>
      <c r="G69" s="999"/>
      <c r="H69" s="999"/>
      <c r="I69" s="1000"/>
      <c r="J69" s="622">
        <v>220</v>
      </c>
      <c r="K69" s="623" t="s">
        <v>116</v>
      </c>
    </row>
    <row r="70" spans="1:11" ht="15.75" customHeight="1" thickBot="1" x14ac:dyDescent="0.3">
      <c r="A70" s="989" t="s">
        <v>115</v>
      </c>
      <c r="B70" s="990"/>
      <c r="C70" s="990"/>
      <c r="D70" s="990"/>
      <c r="E70" s="990"/>
      <c r="F70" s="990"/>
      <c r="G70" s="990"/>
      <c r="H70" s="990"/>
      <c r="I70" s="991"/>
      <c r="J70" s="624">
        <v>220</v>
      </c>
      <c r="K70" s="625" t="s">
        <v>116</v>
      </c>
    </row>
    <row r="71" spans="1:11" ht="15.75" customHeight="1" x14ac:dyDescent="0.25">
      <c r="H71" s="138"/>
    </row>
    <row r="72" spans="1:11" ht="15.75" customHeight="1" x14ac:dyDescent="0.25">
      <c r="A72" s="907" t="s">
        <v>14</v>
      </c>
      <c r="B72" s="888"/>
      <c r="C72" s="888"/>
      <c r="D72" s="888"/>
      <c r="E72" s="888"/>
      <c r="F72" s="888"/>
      <c r="G72" s="888"/>
      <c r="H72" s="888"/>
      <c r="I72" s="888"/>
      <c r="J72" s="888"/>
    </row>
    <row r="73" spans="1:11" ht="15.75" customHeight="1" x14ac:dyDescent="0.25">
      <c r="A73" s="951" t="s">
        <v>152</v>
      </c>
      <c r="B73" s="888"/>
      <c r="C73" s="888"/>
      <c r="D73" s="888"/>
      <c r="E73" s="888"/>
      <c r="F73" s="888"/>
      <c r="G73" s="888"/>
      <c r="H73" s="888"/>
      <c r="I73" s="888"/>
      <c r="J73" s="888"/>
    </row>
    <row r="74" spans="1:11" ht="15.75" customHeight="1" x14ac:dyDescent="0.25">
      <c r="A74" s="951" t="s">
        <v>153</v>
      </c>
      <c r="B74" s="888"/>
      <c r="C74" s="888"/>
      <c r="D74" s="888"/>
      <c r="E74" s="888"/>
      <c r="F74" s="888"/>
      <c r="G74" s="888"/>
      <c r="H74" s="888"/>
      <c r="I74" s="888"/>
      <c r="J74" s="888"/>
    </row>
    <row r="75" spans="1:11" ht="15.75" customHeight="1" x14ac:dyDescent="0.25">
      <c r="A75" s="953" t="s">
        <v>15</v>
      </c>
      <c r="B75" s="888"/>
      <c r="C75" s="888"/>
      <c r="D75" s="888"/>
      <c r="E75" s="888"/>
      <c r="F75" s="888"/>
      <c r="G75" s="888"/>
      <c r="H75" s="888"/>
      <c r="I75" s="888"/>
      <c r="J75" s="888"/>
    </row>
    <row r="76" spans="1:11" ht="15.75" customHeight="1" x14ac:dyDescent="0.25">
      <c r="H76" s="138"/>
    </row>
    <row r="77" spans="1:11" ht="15.75" customHeight="1" x14ac:dyDescent="0.25">
      <c r="H77" s="138"/>
    </row>
    <row r="78" spans="1:11" ht="20.45" customHeight="1" x14ac:dyDescent="0.25">
      <c r="H78" s="138"/>
    </row>
    <row r="79" spans="1:11" ht="15.75" customHeight="1" x14ac:dyDescent="0.25">
      <c r="H79" s="138"/>
    </row>
    <row r="80" spans="1:11" ht="15.75" customHeight="1" x14ac:dyDescent="0.25">
      <c r="H80" s="138"/>
    </row>
    <row r="81" spans="8:8" ht="15.75" customHeight="1" x14ac:dyDescent="0.25">
      <c r="H81" s="138"/>
    </row>
    <row r="82" spans="8:8" ht="15.75" customHeight="1" x14ac:dyDescent="0.25">
      <c r="H82" s="138"/>
    </row>
    <row r="83" spans="8:8" ht="15.75" customHeight="1" x14ac:dyDescent="0.25">
      <c r="H83" s="138"/>
    </row>
    <row r="84" spans="8:8" ht="15.75" customHeight="1" x14ac:dyDescent="0.25">
      <c r="H84" s="138"/>
    </row>
    <row r="85" spans="8:8" ht="15.75" customHeight="1" x14ac:dyDescent="0.25">
      <c r="H85" s="138"/>
    </row>
    <row r="86" spans="8:8" ht="15.75" customHeight="1" x14ac:dyDescent="0.25">
      <c r="H86" s="138"/>
    </row>
    <row r="87" spans="8:8" ht="15.75" customHeight="1" x14ac:dyDescent="0.25">
      <c r="H87" s="138"/>
    </row>
    <row r="88" spans="8:8" ht="15.75" customHeight="1" x14ac:dyDescent="0.25">
      <c r="H88" s="138"/>
    </row>
    <row r="89" spans="8:8" ht="15.75" customHeight="1" x14ac:dyDescent="0.25">
      <c r="H89" s="138"/>
    </row>
    <row r="90" spans="8:8" ht="15.75" customHeight="1" x14ac:dyDescent="0.25">
      <c r="H90" s="138"/>
    </row>
    <row r="91" spans="8:8" ht="15.75" customHeight="1" x14ac:dyDescent="0.25">
      <c r="H91" s="138"/>
    </row>
    <row r="92" spans="8:8" ht="15.75" customHeight="1" x14ac:dyDescent="0.25">
      <c r="H92" s="138"/>
    </row>
    <row r="93" spans="8:8" ht="15.75" customHeight="1" x14ac:dyDescent="0.25">
      <c r="H93" s="138"/>
    </row>
    <row r="94" spans="8:8" ht="15.75" customHeight="1" x14ac:dyDescent="0.25">
      <c r="H94" s="138"/>
    </row>
    <row r="95" spans="8:8" ht="15.75" customHeight="1" x14ac:dyDescent="0.25">
      <c r="H95" s="138"/>
    </row>
    <row r="96" spans="8:8" ht="15.75" customHeight="1" x14ac:dyDescent="0.25">
      <c r="H96" s="138"/>
    </row>
    <row r="97" spans="8:8" ht="15.75" customHeight="1" x14ac:dyDescent="0.25">
      <c r="H97" s="138"/>
    </row>
    <row r="98" spans="8:8" ht="15.75" customHeight="1" x14ac:dyDescent="0.25">
      <c r="H98" s="138"/>
    </row>
    <row r="99" spans="8:8" ht="15.75" customHeight="1" x14ac:dyDescent="0.25">
      <c r="H99" s="138"/>
    </row>
    <row r="100" spans="8:8" ht="15.75" customHeight="1" x14ac:dyDescent="0.25">
      <c r="H100" s="138"/>
    </row>
    <row r="101" spans="8:8" ht="15.75" customHeight="1" x14ac:dyDescent="0.25">
      <c r="H101" s="138"/>
    </row>
    <row r="102" spans="8:8" ht="15.75" customHeight="1" x14ac:dyDescent="0.25">
      <c r="H102" s="138"/>
    </row>
    <row r="103" spans="8:8" ht="15.75" customHeight="1" x14ac:dyDescent="0.25">
      <c r="H103" s="138"/>
    </row>
    <row r="104" spans="8:8" ht="15.75" customHeight="1" x14ac:dyDescent="0.25">
      <c r="H104" s="138"/>
    </row>
    <row r="105" spans="8:8" ht="15.75" customHeight="1" x14ac:dyDescent="0.25">
      <c r="H105" s="138"/>
    </row>
    <row r="106" spans="8:8" ht="15.75" customHeight="1" x14ac:dyDescent="0.25">
      <c r="H106" s="138"/>
    </row>
    <row r="107" spans="8:8" ht="15.75" customHeight="1" x14ac:dyDescent="0.25">
      <c r="H107" s="138"/>
    </row>
    <row r="108" spans="8:8" ht="15.75" customHeight="1" x14ac:dyDescent="0.25">
      <c r="H108" s="138"/>
    </row>
    <row r="109" spans="8:8" ht="15.75" customHeight="1" x14ac:dyDescent="0.25">
      <c r="H109" s="138"/>
    </row>
    <row r="110" spans="8:8" ht="15.75" customHeight="1" x14ac:dyDescent="0.25">
      <c r="H110" s="138"/>
    </row>
    <row r="111" spans="8:8" ht="15.75" customHeight="1" x14ac:dyDescent="0.25">
      <c r="H111" s="138"/>
    </row>
    <row r="112" spans="8:8" ht="15" customHeight="1" x14ac:dyDescent="0.25">
      <c r="H112" s="138"/>
    </row>
    <row r="113" spans="8:8" ht="15" customHeight="1" x14ac:dyDescent="0.25">
      <c r="H113" s="138"/>
    </row>
    <row r="114" spans="8:8" ht="15" customHeight="1" x14ac:dyDescent="0.25">
      <c r="H114" s="138"/>
    </row>
    <row r="115" spans="8:8" ht="15" customHeight="1" x14ac:dyDescent="0.25">
      <c r="H115" s="138"/>
    </row>
    <row r="116" spans="8:8" ht="15" customHeight="1" x14ac:dyDescent="0.25">
      <c r="H116" s="138"/>
    </row>
    <row r="117" spans="8:8" ht="15" customHeight="1" x14ac:dyDescent="0.25">
      <c r="H117" s="138"/>
    </row>
    <row r="118" spans="8:8" ht="15" customHeight="1" x14ac:dyDescent="0.25">
      <c r="H118" s="138"/>
    </row>
    <row r="119" spans="8:8" ht="15" customHeight="1" x14ac:dyDescent="0.25">
      <c r="H119" s="138"/>
    </row>
  </sheetData>
  <mergeCells count="33">
    <mergeCell ref="A1:H1"/>
    <mergeCell ref="A2:H2"/>
    <mergeCell ref="A4:H4"/>
    <mergeCell ref="A3:H3"/>
    <mergeCell ref="H5:I5"/>
    <mergeCell ref="A5:A6"/>
    <mergeCell ref="E5:E6"/>
    <mergeCell ref="F5:G5"/>
    <mergeCell ref="A74:J74"/>
    <mergeCell ref="A75:J75"/>
    <mergeCell ref="A72:J72"/>
    <mergeCell ref="A73:J73"/>
    <mergeCell ref="J5:K5"/>
    <mergeCell ref="A53:K53"/>
    <mergeCell ref="A54:A59"/>
    <mergeCell ref="F54:I54"/>
    <mergeCell ref="F55:I55"/>
    <mergeCell ref="F56:I56"/>
    <mergeCell ref="F57:I57"/>
    <mergeCell ref="F58:I58"/>
    <mergeCell ref="F59:I59"/>
    <mergeCell ref="F65:I65"/>
    <mergeCell ref="A68:K68"/>
    <mergeCell ref="A69:I69"/>
    <mergeCell ref="A70:I70"/>
    <mergeCell ref="F60:I60"/>
    <mergeCell ref="F61:I61"/>
    <mergeCell ref="F62:I62"/>
    <mergeCell ref="F63:I63"/>
    <mergeCell ref="F64:I64"/>
    <mergeCell ref="A66:I66"/>
    <mergeCell ref="A67:I67"/>
    <mergeCell ref="A60:A65"/>
  </mergeCells>
  <phoneticPr fontId="28" type="noConversion"/>
  <hyperlinks>
    <hyperlink ref="A75" r:id="rId1" xr:uid="{00000000-0004-0000-0300-000000000000}"/>
  </hyperlinks>
  <pageMargins left="0.7" right="0.7" top="0.75" bottom="0.75" header="0" footer="0"/>
  <pageSetup paperSize="9" scale="88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442F-877B-4402-B231-E0E0F626AF4F}">
  <sheetPr>
    <tabColor theme="8" tint="0.79998168889431442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6A96-3D43-45C4-A1DD-C67B5C198A97}">
  <sheetPr>
    <tabColor theme="8" tint="0.79998168889431442"/>
  </sheetPr>
  <dimension ref="A1:T20"/>
  <sheetViews>
    <sheetView zoomScale="120" zoomScaleNormal="120" workbookViewId="0">
      <selection activeCell="H19" sqref="H19"/>
    </sheetView>
  </sheetViews>
  <sheetFormatPr defaultRowHeight="15" x14ac:dyDescent="0.25"/>
  <cols>
    <col min="1" max="1" width="9.28515625" style="487" customWidth="1"/>
    <col min="2" max="2" width="18.5703125" customWidth="1"/>
    <col min="3" max="3" width="5.42578125" customWidth="1"/>
    <col min="4" max="4" width="14.85546875" customWidth="1"/>
    <col min="5" max="5" width="11.42578125" customWidth="1"/>
    <col min="6" max="6" width="11.28515625" customWidth="1"/>
    <col min="7" max="7" width="10.5703125" customWidth="1"/>
    <col min="8" max="8" width="16.7109375" style="487" customWidth="1"/>
    <col min="9" max="9" width="7.7109375" customWidth="1"/>
    <col min="10" max="10" width="7.7109375" style="487" customWidth="1"/>
    <col min="11" max="11" width="7.7109375" customWidth="1"/>
    <col min="12" max="12" width="7.7109375" style="487" customWidth="1"/>
    <col min="13" max="13" width="7.7109375" customWidth="1"/>
  </cols>
  <sheetData>
    <row r="1" spans="2:20" ht="29.25" thickBot="1" x14ac:dyDescent="0.5">
      <c r="B1" s="490" t="s">
        <v>69</v>
      </c>
      <c r="C1" s="490"/>
      <c r="D1" s="490"/>
      <c r="E1" s="490"/>
      <c r="F1" s="490"/>
      <c r="G1" s="490"/>
      <c r="H1" s="490"/>
      <c r="I1" s="487"/>
      <c r="K1" s="487"/>
      <c r="M1" s="487"/>
      <c r="N1" s="487"/>
      <c r="O1" s="487"/>
      <c r="P1" s="487"/>
      <c r="Q1" s="487"/>
      <c r="R1" s="487"/>
      <c r="S1" s="487"/>
      <c r="T1" s="487"/>
    </row>
    <row r="2" spans="2:20" ht="19.149999999999999" customHeight="1" x14ac:dyDescent="0.3">
      <c r="B2" s="1054" t="s">
        <v>76</v>
      </c>
      <c r="C2" s="1055"/>
      <c r="D2" s="1056"/>
      <c r="F2" s="495"/>
      <c r="G2" s="799"/>
      <c r="H2" s="1041"/>
      <c r="I2" s="1041"/>
      <c r="J2" s="1041"/>
      <c r="K2" s="1041"/>
      <c r="L2" s="1041"/>
      <c r="M2" s="1041"/>
      <c r="N2" s="495"/>
    </row>
    <row r="3" spans="2:20" ht="19.149999999999999" customHeight="1" x14ac:dyDescent="0.25">
      <c r="B3" s="493" t="s">
        <v>70</v>
      </c>
      <c r="C3" s="1048">
        <v>3.0000000000000001E-3</v>
      </c>
      <c r="D3" s="1049"/>
      <c r="F3" s="496"/>
      <c r="G3" s="496"/>
      <c r="H3" s="496"/>
      <c r="I3" s="496"/>
      <c r="J3" s="496"/>
      <c r="K3" s="496"/>
      <c r="L3" s="496"/>
      <c r="M3" s="496"/>
      <c r="N3" s="495"/>
    </row>
    <row r="4" spans="2:20" ht="19.149999999999999" customHeight="1" x14ac:dyDescent="0.25">
      <c r="B4" s="493" t="s">
        <v>71</v>
      </c>
      <c r="C4" s="1050" t="s">
        <v>75</v>
      </c>
      <c r="D4" s="1051"/>
      <c r="F4" s="496"/>
      <c r="G4" s="495"/>
      <c r="H4" s="495"/>
      <c r="I4" s="495"/>
      <c r="J4" s="495"/>
      <c r="K4" s="495"/>
      <c r="L4" s="495"/>
      <c r="M4" s="495"/>
      <c r="N4" s="495"/>
    </row>
    <row r="5" spans="2:20" ht="19.149999999999999" customHeight="1" x14ac:dyDescent="0.25">
      <c r="B5" s="493" t="s">
        <v>72</v>
      </c>
      <c r="C5" s="1050" t="s">
        <v>77</v>
      </c>
      <c r="D5" s="1051"/>
      <c r="F5" s="495"/>
      <c r="G5" s="495"/>
      <c r="H5" s="495"/>
      <c r="I5" s="495"/>
      <c r="J5" s="495"/>
      <c r="K5" s="495"/>
      <c r="L5" s="495"/>
      <c r="M5" s="495"/>
      <c r="N5" s="495"/>
    </row>
    <row r="6" spans="2:20" ht="19.149999999999999" customHeight="1" thickBot="1" x14ac:dyDescent="0.3">
      <c r="B6" s="494" t="s">
        <v>73</v>
      </c>
      <c r="C6" s="1052" t="s">
        <v>74</v>
      </c>
      <c r="D6" s="1053"/>
      <c r="F6" s="495"/>
      <c r="G6" s="495"/>
      <c r="H6" s="495"/>
      <c r="I6" s="495"/>
      <c r="J6" s="495"/>
      <c r="K6" s="495"/>
      <c r="L6" s="495"/>
      <c r="M6" s="495"/>
      <c r="N6" s="495"/>
    </row>
    <row r="7" spans="2:20" ht="15.75" thickBot="1" x14ac:dyDescent="0.3">
      <c r="F7" s="495"/>
      <c r="G7" s="495"/>
      <c r="H7" s="495"/>
      <c r="I7" s="495"/>
      <c r="J7" s="495"/>
      <c r="K7" s="495"/>
      <c r="L7" s="495"/>
      <c r="M7" s="495"/>
      <c r="N7" s="495"/>
    </row>
    <row r="8" spans="2:20" ht="21" customHeight="1" x14ac:dyDescent="0.3">
      <c r="B8" s="1044" t="s">
        <v>80</v>
      </c>
      <c r="C8" s="1045"/>
      <c r="D8" s="1042" t="s">
        <v>82</v>
      </c>
      <c r="E8" s="1043"/>
      <c r="F8" s="700" t="s">
        <v>127</v>
      </c>
      <c r="G8" s="701" t="s">
        <v>128</v>
      </c>
      <c r="I8" s="495"/>
      <c r="J8" s="495"/>
      <c r="K8" s="495"/>
      <c r="L8" s="495"/>
      <c r="M8" s="495"/>
      <c r="N8" s="495"/>
    </row>
    <row r="9" spans="2:20" ht="19.5" thickBot="1" x14ac:dyDescent="0.35">
      <c r="B9" s="1046"/>
      <c r="C9" s="1047"/>
      <c r="D9" s="702" t="s">
        <v>87</v>
      </c>
      <c r="E9" s="703" t="s">
        <v>81</v>
      </c>
      <c r="F9" s="703" t="s">
        <v>81</v>
      </c>
      <c r="G9" s="704" t="s">
        <v>81</v>
      </c>
      <c r="I9" s="495"/>
      <c r="J9" s="495"/>
      <c r="K9" s="495"/>
      <c r="L9" s="495"/>
      <c r="M9" s="495"/>
      <c r="N9" s="495"/>
    </row>
    <row r="10" spans="2:20" ht="18.75" x14ac:dyDescent="0.3">
      <c r="B10" s="1035" t="s">
        <v>78</v>
      </c>
      <c r="C10" s="1036"/>
      <c r="D10" s="705">
        <v>180</v>
      </c>
      <c r="E10" s="706">
        <v>12000</v>
      </c>
      <c r="F10" s="707">
        <v>13200</v>
      </c>
      <c r="G10" s="707">
        <v>13800</v>
      </c>
      <c r="H10" s="730"/>
      <c r="I10" s="495"/>
      <c r="J10" s="495"/>
      <c r="K10" s="495"/>
      <c r="L10" s="495"/>
      <c r="M10" s="495"/>
      <c r="N10" s="495"/>
    </row>
    <row r="11" spans="2:20" ht="18.75" x14ac:dyDescent="0.3">
      <c r="B11" s="1037" t="s">
        <v>129</v>
      </c>
      <c r="C11" s="1038"/>
      <c r="D11" s="498">
        <v>149</v>
      </c>
      <c r="E11" s="693">
        <v>10000</v>
      </c>
      <c r="F11" s="708">
        <v>11000</v>
      </c>
      <c r="G11" s="709">
        <v>12200</v>
      </c>
      <c r="H11" s="730"/>
    </row>
    <row r="12" spans="2:20" ht="18.75" x14ac:dyDescent="0.3">
      <c r="B12" s="1037" t="s">
        <v>130</v>
      </c>
      <c r="C12" s="1038"/>
      <c r="D12" s="498">
        <v>145</v>
      </c>
      <c r="E12" s="693">
        <v>9700</v>
      </c>
      <c r="F12" s="708">
        <v>10670</v>
      </c>
      <c r="G12" s="709">
        <v>11834</v>
      </c>
    </row>
    <row r="13" spans="2:20" ht="18.75" x14ac:dyDescent="0.3">
      <c r="B13" s="1019" t="s">
        <v>83</v>
      </c>
      <c r="C13" s="1020"/>
      <c r="D13" s="710">
        <v>142</v>
      </c>
      <c r="E13" s="711">
        <v>9500</v>
      </c>
      <c r="F13" s="712">
        <v>10450</v>
      </c>
      <c r="G13" s="713">
        <v>11590</v>
      </c>
    </row>
    <row r="14" spans="2:20" ht="19.5" thickBot="1" x14ac:dyDescent="0.35">
      <c r="B14" s="1030" t="s">
        <v>84</v>
      </c>
      <c r="C14" s="1031"/>
      <c r="D14" s="714">
        <v>135</v>
      </c>
      <c r="E14" s="715">
        <v>9000</v>
      </c>
      <c r="F14" s="716">
        <v>9900</v>
      </c>
      <c r="G14" s="717">
        <v>10980</v>
      </c>
    </row>
    <row r="15" spans="2:20" ht="19.5" thickBot="1" x14ac:dyDescent="0.35">
      <c r="B15" s="1039" t="s">
        <v>85</v>
      </c>
      <c r="C15" s="1040"/>
      <c r="D15" s="1032" t="s">
        <v>86</v>
      </c>
      <c r="E15" s="1017"/>
      <c r="F15" s="1017" t="s">
        <v>81</v>
      </c>
      <c r="G15" s="1018"/>
    </row>
    <row r="16" spans="2:20" ht="18.75" x14ac:dyDescent="0.3">
      <c r="B16" s="1035" t="s">
        <v>131</v>
      </c>
      <c r="C16" s="1036"/>
      <c r="D16" s="1033">
        <v>9900</v>
      </c>
      <c r="E16" s="1034"/>
      <c r="F16" s="707">
        <v>10900</v>
      </c>
      <c r="G16" s="718">
        <v>11400</v>
      </c>
    </row>
    <row r="17" spans="2:7" ht="18.75" x14ac:dyDescent="0.3">
      <c r="B17" s="1019" t="s">
        <v>132</v>
      </c>
      <c r="C17" s="1020"/>
      <c r="D17" s="1021">
        <v>9500</v>
      </c>
      <c r="E17" s="1022"/>
      <c r="F17" s="712">
        <v>10500</v>
      </c>
      <c r="G17" s="712">
        <v>10900</v>
      </c>
    </row>
    <row r="18" spans="2:7" ht="19.5" thickBot="1" x14ac:dyDescent="0.35">
      <c r="B18" s="1023" t="s">
        <v>79</v>
      </c>
      <c r="C18" s="1024"/>
      <c r="D18" s="1025">
        <v>8900</v>
      </c>
      <c r="E18" s="1026"/>
      <c r="F18" s="719">
        <v>9800</v>
      </c>
      <c r="G18" s="720">
        <v>10300</v>
      </c>
    </row>
    <row r="19" spans="2:7" s="692" customFormat="1" ht="18.75" x14ac:dyDescent="0.3">
      <c r="B19" s="721"/>
      <c r="C19" s="722"/>
      <c r="D19" s="715"/>
      <c r="E19" s="723"/>
      <c r="F19" s="716"/>
      <c r="G19" s="724"/>
    </row>
    <row r="20" spans="2:7" ht="15.75" x14ac:dyDescent="0.25">
      <c r="B20" s="1027" t="s">
        <v>133</v>
      </c>
      <c r="C20" s="1028"/>
      <c r="D20" s="1028"/>
      <c r="E20" s="1029"/>
      <c r="F20" s="725" t="s">
        <v>134</v>
      </c>
      <c r="G20" s="699"/>
    </row>
  </sheetData>
  <mergeCells count="25">
    <mergeCell ref="H2:I2"/>
    <mergeCell ref="J2:K2"/>
    <mergeCell ref="L2:M2"/>
    <mergeCell ref="D8:E8"/>
    <mergeCell ref="B8:C9"/>
    <mergeCell ref="C3:D3"/>
    <mergeCell ref="C4:D4"/>
    <mergeCell ref="C5:D5"/>
    <mergeCell ref="C6:D6"/>
    <mergeCell ref="B2:D2"/>
    <mergeCell ref="B20:E20"/>
    <mergeCell ref="B14:C14"/>
    <mergeCell ref="D15:E15"/>
    <mergeCell ref="D16:E16"/>
    <mergeCell ref="B10:C10"/>
    <mergeCell ref="B11:C11"/>
    <mergeCell ref="B12:C12"/>
    <mergeCell ref="B13:C13"/>
    <mergeCell ref="B15:C15"/>
    <mergeCell ref="B16:C16"/>
    <mergeCell ref="F15:G15"/>
    <mergeCell ref="B17:C17"/>
    <mergeCell ref="D17:E17"/>
    <mergeCell ref="B18:C18"/>
    <mergeCell ref="D18:E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18F7-F17F-4932-B0B6-5404980A3CD7}">
  <sheetPr>
    <tabColor theme="4" tint="0.79998168889431442"/>
  </sheetPr>
  <dimension ref="A1:F24"/>
  <sheetViews>
    <sheetView workbookViewId="0">
      <selection activeCell="J24" sqref="J24"/>
    </sheetView>
  </sheetViews>
  <sheetFormatPr defaultRowHeight="15" x14ac:dyDescent="0.25"/>
  <cols>
    <col min="2" max="2" width="11.5703125" customWidth="1"/>
    <col min="3" max="3" width="11.28515625" customWidth="1"/>
    <col min="5" max="5" width="11.85546875" customWidth="1"/>
    <col min="6" max="6" width="10.7109375" customWidth="1"/>
  </cols>
  <sheetData>
    <row r="1" spans="1:6" ht="27.6" customHeight="1" x14ac:dyDescent="0.35">
      <c r="A1" s="1057" t="s">
        <v>135</v>
      </c>
      <c r="B1" s="1057"/>
      <c r="C1" s="1057"/>
      <c r="D1" s="1057"/>
      <c r="E1" s="1057"/>
      <c r="F1" s="1057"/>
    </row>
    <row r="2" spans="1:6" ht="21" x14ac:dyDescent="0.35">
      <c r="B2" s="1057" t="s">
        <v>104</v>
      </c>
      <c r="C2" s="1057"/>
      <c r="E2" s="1057" t="s">
        <v>108</v>
      </c>
      <c r="F2" s="1057"/>
    </row>
    <row r="19" spans="2:6" x14ac:dyDescent="0.25">
      <c r="C19" s="768"/>
      <c r="F19" s="768"/>
    </row>
    <row r="20" spans="2:6" ht="18.75" x14ac:dyDescent="0.3">
      <c r="B20" s="497" t="s">
        <v>140</v>
      </c>
      <c r="C20" s="497" t="s">
        <v>141</v>
      </c>
      <c r="D20" s="727"/>
      <c r="E20" s="497" t="s">
        <v>140</v>
      </c>
      <c r="F20" s="497" t="s">
        <v>141</v>
      </c>
    </row>
    <row r="21" spans="2:6" ht="21" x14ac:dyDescent="0.35">
      <c r="B21" s="726" t="s">
        <v>136</v>
      </c>
      <c r="C21" s="726">
        <v>2800</v>
      </c>
      <c r="D21" s="801"/>
      <c r="E21" s="726" t="s">
        <v>136</v>
      </c>
      <c r="F21" s="726">
        <v>3500</v>
      </c>
    </row>
    <row r="22" spans="2:6" ht="21" x14ac:dyDescent="0.35">
      <c r="B22" s="726" t="s">
        <v>137</v>
      </c>
      <c r="C22" s="726">
        <v>3000</v>
      </c>
      <c r="D22" s="801"/>
      <c r="E22" s="726" t="s">
        <v>137</v>
      </c>
      <c r="F22" s="726">
        <v>3700</v>
      </c>
    </row>
    <row r="23" spans="2:6" ht="21" x14ac:dyDescent="0.35">
      <c r="B23" s="726" t="s">
        <v>138</v>
      </c>
      <c r="C23" s="726">
        <v>3300</v>
      </c>
      <c r="D23" s="801"/>
      <c r="E23" s="726" t="s">
        <v>138</v>
      </c>
      <c r="F23" s="726">
        <v>4000</v>
      </c>
    </row>
    <row r="24" spans="2:6" ht="21" x14ac:dyDescent="0.35">
      <c r="B24" s="726" t="s">
        <v>139</v>
      </c>
      <c r="C24" s="726">
        <v>3600</v>
      </c>
      <c r="E24" s="726" t="s">
        <v>139</v>
      </c>
      <c r="F24" s="726">
        <v>4500</v>
      </c>
    </row>
  </sheetData>
  <mergeCells count="3">
    <mergeCell ref="A1:F1"/>
    <mergeCell ref="B2:C2"/>
    <mergeCell ref="E2:F2"/>
  </mergeCells>
  <phoneticPr fontId="2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087E-A77F-4F4F-9453-D15888A75524}">
  <sheetPr>
    <tabColor theme="4" tint="0.79998168889431442"/>
  </sheetPr>
  <dimension ref="A1:C5"/>
  <sheetViews>
    <sheetView workbookViewId="0">
      <selection activeCell="C20" sqref="C20"/>
    </sheetView>
  </sheetViews>
  <sheetFormatPr defaultRowHeight="15" x14ac:dyDescent="0.25"/>
  <cols>
    <col min="1" max="1" width="46.140625" customWidth="1"/>
    <col min="2" max="2" width="24.28515625" customWidth="1"/>
    <col min="3" max="3" width="13.28515625" customWidth="1"/>
  </cols>
  <sheetData>
    <row r="1" spans="1:3" ht="32.450000000000003" customHeight="1" x14ac:dyDescent="0.25">
      <c r="A1" s="809" t="s">
        <v>118</v>
      </c>
      <c r="B1" s="802" t="s">
        <v>119</v>
      </c>
      <c r="C1" s="803" t="s">
        <v>158</v>
      </c>
    </row>
    <row r="2" spans="1:3" ht="18.75" x14ac:dyDescent="0.3">
      <c r="A2" s="808" t="s">
        <v>159</v>
      </c>
      <c r="B2" s="497" t="s">
        <v>160</v>
      </c>
      <c r="C2" s="810" t="s">
        <v>162</v>
      </c>
    </row>
    <row r="3" spans="1:3" ht="18.75" x14ac:dyDescent="0.3">
      <c r="A3" s="808" t="s">
        <v>159</v>
      </c>
      <c r="B3" s="497" t="s">
        <v>161</v>
      </c>
      <c r="C3" s="810" t="s">
        <v>163</v>
      </c>
    </row>
    <row r="4" spans="1:3" x14ac:dyDescent="0.25">
      <c r="A4" s="804"/>
      <c r="B4" s="699"/>
      <c r="C4" s="805"/>
    </row>
    <row r="5" spans="1:3" ht="15.75" thickBot="1" x14ac:dyDescent="0.3">
      <c r="A5" s="806"/>
      <c r="B5" s="760"/>
      <c r="C5" s="807"/>
    </row>
  </sheetData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Строг. прод. ЕльСосна</vt:lpstr>
      <vt:lpstr>Ест-тв.влаж</vt:lpstr>
      <vt:lpstr>Липа, осина</vt:lpstr>
      <vt:lpstr>Меб. щит</vt:lpstr>
      <vt:lpstr>Лестнич. эл-ты</vt:lpstr>
      <vt:lpstr>Лист1</vt:lpstr>
      <vt:lpstr>Пеллеты</vt:lpstr>
      <vt:lpstr>Дверное полотно</vt:lpstr>
      <vt:lpstr>Лиственница</vt:lpstr>
      <vt:lpstr>Погонажные изделия</vt:lpstr>
      <vt:lpstr>OSB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Менеджер</cp:lastModifiedBy>
  <cp:lastPrinted>2024-03-27T06:56:54Z</cp:lastPrinted>
  <dcterms:created xsi:type="dcterms:W3CDTF">2015-06-05T18:17:20Z</dcterms:created>
  <dcterms:modified xsi:type="dcterms:W3CDTF">2024-08-14T09:06:30Z</dcterms:modified>
</cp:coreProperties>
</file>