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. Белка-Раменское\7. Прайс Belka35\"/>
    </mc:Choice>
  </mc:AlternateContent>
  <bookViews>
    <workbookView xWindow="0" yWindow="0" windowWidth="13935" windowHeight="11985" tabRatio="872" activeTab="1"/>
  </bookViews>
  <sheets>
    <sheet name="Ест-тв.влаж" sheetId="1" r:id="rId1"/>
    <sheet name="Строг. прод. ЕльСосна" sheetId="2" r:id="rId2"/>
    <sheet name="Строг. прод. Лиственница" sheetId="3" r:id="rId3"/>
    <sheet name="Строг.прод.Осина" sheetId="4" r:id="rId4"/>
    <sheet name="Погонаж. изд." sheetId="5" r:id="rId5"/>
    <sheet name="Лестнич. эл-ты" sheetId="13" r:id="rId6"/>
    <sheet name="Меб. щит" sheetId="12" r:id="rId7"/>
    <sheet name="Двери и компл" sheetId="8" r:id="rId8"/>
    <sheet name="Фанера, OSB" sheetId="9" r:id="rId9"/>
    <sheet name="Защита древесины " sheetId="10" r:id="rId10"/>
    <sheet name="Меб. фур, Крепеж" sheetId="11" r:id="rId11"/>
  </sheets>
  <definedNames>
    <definedName name="_xlnm.Print_Area" localSheetId="0">'Ест-тв.влаж'!$A$1:$J$86</definedName>
    <definedName name="_xlnm.Print_Area" localSheetId="5">'Лестнич. эл-ты'!$A$1:$I$42</definedName>
    <definedName name="_xlnm.Print_Area" localSheetId="10">'Меб. фур, Крепеж'!$A$1:$I$241</definedName>
    <definedName name="_xlnm.Print_Area" localSheetId="6">'Меб. щит'!$A$1:$F$69</definedName>
    <definedName name="_xlnm.Print_Area" localSheetId="4">'Погонаж. изд.'!$A$1:$H$60</definedName>
    <definedName name="_xlnm.Print_Area" localSheetId="1">'Строг. прод. ЕльСосна'!$A$1:$N$269</definedName>
    <definedName name="_xlnm.Print_Area" localSheetId="2">'Строг. прод. Лиственница'!$A$1:$N$61</definedName>
    <definedName name="_xlnm.Print_Area" localSheetId="3">Строг.прод.Осина!$A$1:$N$126</definedName>
    <definedName name="_xlnm.Print_Area" localSheetId="8">'Фанера, OSB'!$A$1:$I$34</definedName>
  </definedNames>
  <calcPr calcId="152511"/>
</workbook>
</file>

<file path=xl/calcChain.xml><?xml version="1.0" encoding="utf-8"?>
<calcChain xmlns="http://schemas.openxmlformats.org/spreadsheetml/2006/main">
  <c r="L166" i="2" l="1"/>
  <c r="I166" i="2"/>
  <c r="L191" i="2"/>
  <c r="I191" i="2"/>
  <c r="L188" i="2"/>
  <c r="I188" i="2"/>
  <c r="I185" i="2"/>
  <c r="L185" i="2"/>
  <c r="I180" i="2"/>
  <c r="I179" i="2"/>
  <c r="L179" i="2"/>
  <c r="I178" i="2"/>
  <c r="I177" i="2"/>
  <c r="L178" i="2"/>
  <c r="L177" i="2"/>
  <c r="L172" i="2"/>
  <c r="L168" i="2"/>
  <c r="I160" i="2"/>
  <c r="I161" i="2"/>
  <c r="I154" i="2"/>
  <c r="L163" i="2"/>
  <c r="L164" i="2"/>
  <c r="L165" i="2"/>
  <c r="L167" i="2"/>
  <c r="L162" i="2"/>
  <c r="I163" i="2"/>
  <c r="I164" i="2"/>
  <c r="I165" i="2"/>
  <c r="I167" i="2"/>
  <c r="I168" i="2"/>
  <c r="I162" i="2"/>
  <c r="I170" i="2"/>
  <c r="I171" i="2"/>
  <c r="I172" i="2"/>
  <c r="I173" i="2"/>
  <c r="I174" i="2"/>
  <c r="I175" i="2"/>
  <c r="I176" i="2"/>
  <c r="I169" i="2"/>
  <c r="L170" i="2"/>
  <c r="L171" i="2"/>
  <c r="L173" i="2"/>
  <c r="L174" i="2"/>
  <c r="L175" i="2"/>
  <c r="L176" i="2"/>
  <c r="L169" i="2"/>
  <c r="L195" i="2"/>
  <c r="I195" i="2"/>
  <c r="I203" i="2"/>
  <c r="I205" i="2"/>
  <c r="I206" i="2"/>
  <c r="L206" i="2"/>
  <c r="L205" i="2"/>
  <c r="L204" i="2"/>
  <c r="L207" i="2"/>
  <c r="L196" i="2"/>
  <c r="I196" i="2"/>
  <c r="I228" i="2"/>
  <c r="I217" i="2"/>
  <c r="I218" i="2"/>
  <c r="M136" i="2" l="1"/>
  <c r="M140" i="2"/>
  <c r="K142" i="2"/>
  <c r="M142" i="2"/>
  <c r="M141" i="2"/>
  <c r="M144" i="2"/>
  <c r="M145" i="2"/>
  <c r="M143" i="2"/>
  <c r="K144" i="2"/>
  <c r="K145" i="2"/>
  <c r="K143" i="2"/>
  <c r="K141" i="2"/>
  <c r="M139" i="2"/>
  <c r="M138" i="2"/>
  <c r="K140" i="2"/>
  <c r="K138" i="2"/>
  <c r="K137" i="2"/>
  <c r="K136" i="2"/>
  <c r="M137" i="2"/>
  <c r="K134" i="2"/>
  <c r="M134" i="2"/>
  <c r="M133" i="2"/>
  <c r="M135" i="2"/>
  <c r="K135" i="2"/>
  <c r="K133" i="2"/>
  <c r="K139" i="2"/>
  <c r="K131" i="2"/>
  <c r="K127" i="2"/>
  <c r="K125" i="2"/>
  <c r="K132" i="2"/>
  <c r="M132" i="2"/>
  <c r="M130" i="2"/>
  <c r="M131" i="2"/>
  <c r="M129" i="2"/>
  <c r="K130" i="2"/>
  <c r="K129" i="2"/>
  <c r="K128" i="2"/>
  <c r="M128" i="2"/>
  <c r="M127" i="2"/>
  <c r="M126" i="2"/>
  <c r="M124" i="2"/>
  <c r="M125" i="2"/>
  <c r="M123" i="2"/>
  <c r="K126" i="2"/>
  <c r="K124" i="2"/>
  <c r="K123" i="2"/>
  <c r="I119" i="2"/>
  <c r="K119" i="2"/>
  <c r="J122" i="2"/>
  <c r="I122" i="2"/>
  <c r="M122" i="2" s="1"/>
  <c r="J121" i="2"/>
  <c r="I121" i="2"/>
  <c r="M121" i="2" s="1"/>
  <c r="J120" i="2"/>
  <c r="I120" i="2"/>
  <c r="M120" i="2" s="1"/>
  <c r="J119" i="2"/>
  <c r="M119" i="2"/>
  <c r="J118" i="2"/>
  <c r="I118" i="2"/>
  <c r="M118" i="2" s="1"/>
  <c r="J117" i="2"/>
  <c r="I117" i="2"/>
  <c r="M117" i="2" s="1"/>
  <c r="J116" i="2"/>
  <c r="I116" i="2"/>
  <c r="M116" i="2" s="1"/>
  <c r="J115" i="2"/>
  <c r="I115" i="2"/>
  <c r="M115" i="2" s="1"/>
  <c r="J114" i="2"/>
  <c r="I114" i="2"/>
  <c r="M114" i="2" s="1"/>
  <c r="J113" i="2"/>
  <c r="I113" i="2"/>
  <c r="M113" i="2" s="1"/>
  <c r="J112" i="2"/>
  <c r="I112" i="2"/>
  <c r="M112" i="2" s="1"/>
  <c r="J111" i="2"/>
  <c r="I111" i="2"/>
  <c r="M111" i="2" s="1"/>
  <c r="K101" i="2"/>
  <c r="I101" i="2"/>
  <c r="J101" i="2"/>
  <c r="I107" i="2"/>
  <c r="J107" i="2"/>
  <c r="K107" i="2"/>
  <c r="M107" i="2"/>
  <c r="M101" i="2"/>
  <c r="K108" i="2"/>
  <c r="M108" i="2"/>
  <c r="M106" i="2"/>
  <c r="K106" i="2"/>
  <c r="M105" i="2"/>
  <c r="K105" i="2"/>
  <c r="K110" i="2"/>
  <c r="K109" i="2"/>
  <c r="M110" i="2"/>
  <c r="M109" i="2"/>
  <c r="K102" i="2"/>
  <c r="M102" i="2"/>
  <c r="M100" i="2"/>
  <c r="M99" i="2"/>
  <c r="K100" i="2"/>
  <c r="K99" i="2"/>
  <c r="M90" i="2"/>
  <c r="M88" i="2"/>
  <c r="M89" i="2"/>
  <c r="M87" i="2"/>
  <c r="K88" i="2"/>
  <c r="K89" i="2"/>
  <c r="K90" i="2"/>
  <c r="K87" i="2"/>
  <c r="K85" i="2"/>
  <c r="M83" i="2"/>
  <c r="M84" i="2"/>
  <c r="M85" i="2"/>
  <c r="M82" i="2"/>
  <c r="M86" i="2"/>
  <c r="K86" i="2"/>
  <c r="K83" i="2"/>
  <c r="K84" i="2"/>
  <c r="K82" i="2"/>
  <c r="M81" i="2"/>
  <c r="M79" i="2"/>
  <c r="M80" i="2"/>
  <c r="M78" i="2"/>
  <c r="K79" i="2"/>
  <c r="K80" i="2"/>
  <c r="K81" i="2"/>
  <c r="K78" i="2"/>
  <c r="K77" i="2"/>
  <c r="K75" i="2"/>
  <c r="K76" i="2"/>
  <c r="M75" i="2"/>
  <c r="M76" i="2"/>
  <c r="M74" i="2"/>
  <c r="K74" i="2"/>
  <c r="M66" i="2"/>
  <c r="M67" i="2"/>
  <c r="M68" i="2"/>
  <c r="M65" i="2"/>
  <c r="K66" i="2"/>
  <c r="K67" i="2"/>
  <c r="K68" i="2"/>
  <c r="K65" i="2"/>
  <c r="K64" i="2"/>
  <c r="M64" i="2"/>
  <c r="M62" i="2"/>
  <c r="M63" i="2"/>
  <c r="M61" i="2"/>
  <c r="K62" i="2"/>
  <c r="K63" i="2"/>
  <c r="K61" i="2"/>
  <c r="M59" i="2"/>
  <c r="I58" i="2"/>
  <c r="K58" i="2"/>
  <c r="M58" i="2"/>
  <c r="M60" i="2"/>
  <c r="M57" i="2"/>
  <c r="K59" i="2"/>
  <c r="K60" i="2"/>
  <c r="K57" i="2"/>
  <c r="M54" i="2"/>
  <c r="M55" i="2"/>
  <c r="M56" i="2"/>
  <c r="M53" i="2"/>
  <c r="K56" i="2"/>
  <c r="K53" i="2"/>
  <c r="G5" i="3"/>
  <c r="I5" i="3" s="1"/>
  <c r="K54" i="2"/>
  <c r="K55" i="2"/>
  <c r="I22" i="2"/>
  <c r="M44" i="2"/>
  <c r="M43" i="2"/>
  <c r="K43" i="2"/>
  <c r="M42" i="2"/>
  <c r="K42" i="2"/>
  <c r="M41" i="2"/>
  <c r="M39" i="2"/>
  <c r="M40" i="2"/>
  <c r="M38" i="2"/>
  <c r="K39" i="2"/>
  <c r="K40" i="2"/>
  <c r="K41" i="2"/>
  <c r="K38" i="2"/>
  <c r="K37" i="2"/>
  <c r="M37" i="2"/>
  <c r="M36" i="2"/>
  <c r="K36" i="2"/>
  <c r="M35" i="2"/>
  <c r="K35" i="2"/>
  <c r="M32" i="2"/>
  <c r="M33" i="2"/>
  <c r="M34" i="2"/>
  <c r="M31" i="2"/>
  <c r="K32" i="2"/>
  <c r="K33" i="2"/>
  <c r="K34" i="2"/>
  <c r="K31" i="2"/>
  <c r="M30" i="2"/>
  <c r="K30" i="2"/>
  <c r="M29" i="2"/>
  <c r="K29" i="2"/>
  <c r="M27" i="2"/>
  <c r="M28" i="2"/>
  <c r="M26" i="2"/>
  <c r="K27" i="2"/>
  <c r="K28" i="2"/>
  <c r="K26" i="2"/>
  <c r="M15" i="2"/>
  <c r="M21" i="2"/>
  <c r="M22" i="2"/>
  <c r="M23" i="2"/>
  <c r="M24" i="2"/>
  <c r="M25" i="2"/>
  <c r="M20" i="2"/>
  <c r="K20" i="2"/>
  <c r="K21" i="2"/>
  <c r="K22" i="2"/>
  <c r="K23" i="2"/>
  <c r="K24" i="2"/>
  <c r="K25" i="2"/>
  <c r="M16" i="2"/>
  <c r="M17" i="2"/>
  <c r="M18" i="2"/>
  <c r="M19" i="2"/>
  <c r="K16" i="2"/>
  <c r="K17" i="2"/>
  <c r="K18" i="2"/>
  <c r="K19" i="2"/>
  <c r="K15" i="2"/>
  <c r="M11" i="2"/>
  <c r="M12" i="2"/>
  <c r="M13" i="2"/>
  <c r="M14" i="2"/>
  <c r="M10" i="2"/>
  <c r="K11" i="2"/>
  <c r="K12" i="2"/>
  <c r="K13" i="2"/>
  <c r="K14" i="2"/>
  <c r="K10" i="2"/>
  <c r="M6" i="2"/>
  <c r="M7" i="2"/>
  <c r="M8" i="2"/>
  <c r="M9" i="2"/>
  <c r="M5" i="2"/>
  <c r="K6" i="2"/>
  <c r="K7" i="2"/>
  <c r="K8" i="2"/>
  <c r="K9" i="2"/>
  <c r="K5" i="2"/>
  <c r="K44" i="2"/>
  <c r="K111" i="2" l="1"/>
  <c r="K112" i="2"/>
  <c r="K113" i="2"/>
  <c r="K114" i="2"/>
  <c r="K115" i="2"/>
  <c r="K116" i="2"/>
  <c r="K117" i="2"/>
  <c r="K118" i="2"/>
  <c r="K120" i="2"/>
  <c r="K121" i="2"/>
  <c r="K122" i="2"/>
  <c r="I34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3" i="2"/>
  <c r="I24" i="2"/>
  <c r="I25" i="2"/>
  <c r="I5" i="2"/>
  <c r="J34" i="2"/>
  <c r="F265" i="2"/>
  <c r="L265" i="2" s="1"/>
  <c r="F264" i="2"/>
  <c r="L264" i="2" s="1"/>
  <c r="F263" i="2"/>
  <c r="I263" i="2" s="1"/>
  <c r="F262" i="2"/>
  <c r="L262" i="2" s="1"/>
  <c r="F261" i="2"/>
  <c r="L261" i="2" s="1"/>
  <c r="F260" i="2"/>
  <c r="L260" i="2" s="1"/>
  <c r="F259" i="2"/>
  <c r="I259" i="2" s="1"/>
  <c r="F258" i="2"/>
  <c r="L258" i="2" s="1"/>
  <c r="F257" i="2"/>
  <c r="L257" i="2" s="1"/>
  <c r="F256" i="2"/>
  <c r="I256" i="2" s="1"/>
  <c r="F255" i="2"/>
  <c r="I255" i="2" s="1"/>
  <c r="F254" i="2"/>
  <c r="I254" i="2" s="1"/>
  <c r="F253" i="2"/>
  <c r="I253" i="2" s="1"/>
  <c r="F252" i="2"/>
  <c r="I252" i="2" s="1"/>
  <c r="F251" i="2"/>
  <c r="L251" i="2" s="1"/>
  <c r="F250" i="2"/>
  <c r="L250" i="2" s="1"/>
  <c r="F249" i="2"/>
  <c r="I249" i="2" s="1"/>
  <c r="F248" i="2"/>
  <c r="L248" i="2" s="1"/>
  <c r="F247" i="2"/>
  <c r="L247" i="2" s="1"/>
  <c r="F246" i="2"/>
  <c r="L246" i="2" s="1"/>
  <c r="F245" i="2"/>
  <c r="I245" i="2" s="1"/>
  <c r="F244" i="2"/>
  <c r="I244" i="2" s="1"/>
  <c r="F243" i="2"/>
  <c r="L243" i="2" s="1"/>
  <c r="F242" i="2"/>
  <c r="L242" i="2" s="1"/>
  <c r="F241" i="2"/>
  <c r="I241" i="2" s="1"/>
  <c r="F240" i="2"/>
  <c r="I240" i="2" s="1"/>
  <c r="F239" i="2"/>
  <c r="L239" i="2" s="1"/>
  <c r="F238" i="2"/>
  <c r="I238" i="2" s="1"/>
  <c r="F237" i="2"/>
  <c r="I237" i="2" s="1"/>
  <c r="F236" i="2"/>
  <c r="L236" i="2" s="1"/>
  <c r="F235" i="2"/>
  <c r="L235" i="2" s="1"/>
  <c r="F234" i="2"/>
  <c r="L234" i="2" s="1"/>
  <c r="F233" i="2"/>
  <c r="I233" i="2" s="1"/>
  <c r="F232" i="2"/>
  <c r="L232" i="2" s="1"/>
  <c r="F231" i="2"/>
  <c r="L231" i="2" s="1"/>
  <c r="F230" i="2"/>
  <c r="L230" i="2" s="1"/>
  <c r="F229" i="2"/>
  <c r="I229" i="2" s="1"/>
  <c r="F228" i="2"/>
  <c r="L228" i="2" s="1"/>
  <c r="F223" i="2"/>
  <c r="L223" i="2" s="1"/>
  <c r="F224" i="2"/>
  <c r="I224" i="2" s="1"/>
  <c r="F225" i="2"/>
  <c r="I225" i="2" s="1"/>
  <c r="F226" i="2"/>
  <c r="L226" i="2" s="1"/>
  <c r="F227" i="2"/>
  <c r="I227" i="2" s="1"/>
  <c r="F222" i="2"/>
  <c r="L222" i="2" s="1"/>
  <c r="F221" i="2"/>
  <c r="L221" i="2" s="1"/>
  <c r="F220" i="2"/>
  <c r="I220" i="2" s="1"/>
  <c r="F219" i="2"/>
  <c r="L219" i="2" s="1"/>
  <c r="F218" i="2"/>
  <c r="F217" i="2"/>
  <c r="L217" i="2" s="1"/>
  <c r="F216" i="2"/>
  <c r="L216" i="2" s="1"/>
  <c r="F194" i="2"/>
  <c r="I194" i="2" s="1"/>
  <c r="F196" i="2"/>
  <c r="F197" i="2"/>
  <c r="I197" i="2" s="1"/>
  <c r="F198" i="2"/>
  <c r="L198" i="2" s="1"/>
  <c r="F199" i="2"/>
  <c r="L199" i="2" s="1"/>
  <c r="F200" i="2"/>
  <c r="L200" i="2" s="1"/>
  <c r="F201" i="2"/>
  <c r="I201" i="2" s="1"/>
  <c r="F202" i="2"/>
  <c r="L202" i="2" s="1"/>
  <c r="F203" i="2"/>
  <c r="L203" i="2" s="1"/>
  <c r="F204" i="2"/>
  <c r="F205" i="2"/>
  <c r="F206" i="2"/>
  <c r="F207" i="2"/>
  <c r="I207" i="2" s="1"/>
  <c r="F192" i="2"/>
  <c r="I192" i="2" s="1"/>
  <c r="F193" i="2"/>
  <c r="I193" i="2" s="1"/>
  <c r="F195" i="2"/>
  <c r="F180" i="2"/>
  <c r="L180" i="2" s="1"/>
  <c r="F181" i="2"/>
  <c r="I181" i="2" s="1"/>
  <c r="F182" i="2"/>
  <c r="I182" i="2" s="1"/>
  <c r="F183" i="2"/>
  <c r="L183" i="2" s="1"/>
  <c r="F184" i="2"/>
  <c r="I184" i="2" s="1"/>
  <c r="F185" i="2"/>
  <c r="F186" i="2"/>
  <c r="I186" i="2" s="1"/>
  <c r="F187" i="2"/>
  <c r="I187" i="2" s="1"/>
  <c r="F188" i="2"/>
  <c r="F189" i="2"/>
  <c r="I189" i="2" s="1"/>
  <c r="F190" i="2"/>
  <c r="I190" i="2" s="1"/>
  <c r="F191" i="2"/>
  <c r="F178" i="2"/>
  <c r="F173" i="2"/>
  <c r="F172" i="2"/>
  <c r="F179" i="2"/>
  <c r="F177" i="2"/>
  <c r="F176" i="2"/>
  <c r="F175" i="2"/>
  <c r="F174" i="2"/>
  <c r="F171" i="2"/>
  <c r="F170" i="2"/>
  <c r="F169" i="2"/>
  <c r="F162" i="2"/>
  <c r="F168" i="2"/>
  <c r="F167" i="2"/>
  <c r="F166" i="2"/>
  <c r="F165" i="2"/>
  <c r="F164" i="2"/>
  <c r="F163" i="2"/>
  <c r="F155" i="2"/>
  <c r="L155" i="2" s="1"/>
  <c r="F156" i="2"/>
  <c r="L156" i="2" s="1"/>
  <c r="F157" i="2"/>
  <c r="L157" i="2" s="1"/>
  <c r="F158" i="2"/>
  <c r="L158" i="2" s="1"/>
  <c r="F159" i="2"/>
  <c r="L159" i="2" s="1"/>
  <c r="F160" i="2"/>
  <c r="F161" i="2"/>
  <c r="F154" i="2"/>
  <c r="L154" i="2" s="1"/>
  <c r="J133" i="2"/>
  <c r="I133" i="2"/>
  <c r="J132" i="2"/>
  <c r="I132" i="2"/>
  <c r="I264" i="2" l="1"/>
  <c r="L241" i="2"/>
  <c r="I251" i="2"/>
  <c r="L259" i="2"/>
  <c r="I247" i="2"/>
  <c r="L253" i="2"/>
  <c r="L237" i="2"/>
  <c r="I243" i="2"/>
  <c r="L249" i="2"/>
  <c r="I257" i="2"/>
  <c r="L255" i="2"/>
  <c r="L245" i="2"/>
  <c r="I239" i="2"/>
  <c r="I261" i="2"/>
  <c r="I236" i="2"/>
  <c r="L238" i="2"/>
  <c r="L244" i="2"/>
  <c r="L240" i="2"/>
  <c r="I246" i="2"/>
  <c r="I242" i="2"/>
  <c r="I248" i="2"/>
  <c r="I250" i="2"/>
  <c r="L252" i="2"/>
  <c r="L254" i="2"/>
  <c r="L227" i="2"/>
  <c r="I216" i="2"/>
  <c r="I260" i="2"/>
  <c r="L263" i="2"/>
  <c r="L218" i="2"/>
  <c r="I258" i="2"/>
  <c r="L256" i="2"/>
  <c r="I232" i="2"/>
  <c r="L225" i="2"/>
  <c r="I262" i="2"/>
  <c r="L224" i="2"/>
  <c r="L220" i="2"/>
  <c r="I265" i="2"/>
  <c r="I226" i="2"/>
  <c r="I230" i="2"/>
  <c r="I223" i="2"/>
  <c r="I235" i="2"/>
  <c r="I231" i="2"/>
  <c r="L233" i="2"/>
  <c r="L229" i="2"/>
  <c r="L201" i="2"/>
  <c r="I234" i="2"/>
  <c r="L197" i="2"/>
  <c r="I222" i="2"/>
  <c r="I221" i="2"/>
  <c r="I219" i="2"/>
  <c r="I204" i="2"/>
  <c r="I200" i="2"/>
  <c r="I199" i="2"/>
  <c r="I202" i="2"/>
  <c r="I198" i="2"/>
  <c r="L192" i="2"/>
  <c r="L182" i="2"/>
  <c r="L187" i="2"/>
  <c r="I159" i="2"/>
  <c r="L189" i="2"/>
  <c r="L194" i="2"/>
  <c r="L193" i="2"/>
  <c r="L181" i="2"/>
  <c r="L184" i="2"/>
  <c r="L186" i="2"/>
  <c r="L190" i="2"/>
  <c r="I183" i="2"/>
  <c r="L161" i="2"/>
  <c r="L160" i="2"/>
  <c r="I156" i="2"/>
  <c r="I157" i="2"/>
  <c r="I158" i="2"/>
  <c r="I155" i="2"/>
  <c r="G66" i="12"/>
  <c r="E66" i="12"/>
  <c r="G65" i="12"/>
  <c r="E65" i="12"/>
  <c r="G64" i="12"/>
  <c r="E64" i="12"/>
  <c r="G60" i="12"/>
  <c r="G59" i="12"/>
  <c r="G58" i="12"/>
  <c r="E52" i="12"/>
  <c r="G52" i="12"/>
  <c r="G53" i="12"/>
  <c r="G54" i="12"/>
  <c r="G46" i="12"/>
  <c r="G42" i="12"/>
  <c r="G38" i="12"/>
  <c r="G34" i="12"/>
  <c r="G30" i="12"/>
  <c r="G26" i="12"/>
  <c r="G22" i="12"/>
  <c r="G18" i="12"/>
  <c r="G14" i="12"/>
  <c r="G6" i="12"/>
  <c r="G10" i="12"/>
  <c r="E6" i="12"/>
  <c r="E54" i="12" l="1"/>
  <c r="E53" i="12"/>
  <c r="E42" i="12"/>
  <c r="E30" i="12" l="1"/>
  <c r="E34" i="12"/>
  <c r="E38" i="12"/>
  <c r="E60" i="12"/>
  <c r="E59" i="12"/>
  <c r="E58" i="12"/>
  <c r="E46" i="12" l="1"/>
  <c r="E26" i="12"/>
  <c r="E22" i="12"/>
  <c r="E18" i="12"/>
  <c r="E14" i="12"/>
  <c r="E10" i="12"/>
  <c r="H7" i="1" l="1"/>
  <c r="I7" i="1" l="1"/>
  <c r="G81" i="1"/>
  <c r="H81" i="1" s="1"/>
  <c r="I81" i="1"/>
  <c r="G82" i="1"/>
  <c r="H82" i="1" s="1"/>
  <c r="G26" i="1"/>
  <c r="H26" i="1" s="1"/>
  <c r="I82" i="1" l="1"/>
  <c r="I150" i="11"/>
  <c r="I149" i="11"/>
  <c r="I148" i="11"/>
  <c r="I147" i="11"/>
  <c r="I146" i="11"/>
  <c r="I145" i="11"/>
  <c r="I144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M123" i="4"/>
  <c r="J123" i="4"/>
  <c r="H123" i="4"/>
  <c r="G123" i="4"/>
  <c r="I123" i="4" s="1"/>
  <c r="M122" i="4"/>
  <c r="J122" i="4"/>
  <c r="H122" i="4"/>
  <c r="G122" i="4"/>
  <c r="L122" i="4" s="1"/>
  <c r="M121" i="4"/>
  <c r="J121" i="4"/>
  <c r="H121" i="4"/>
  <c r="G121" i="4"/>
  <c r="M120" i="4"/>
  <c r="J120" i="4"/>
  <c r="H120" i="4"/>
  <c r="G120" i="4"/>
  <c r="L120" i="4" s="1"/>
  <c r="M119" i="4"/>
  <c r="J119" i="4"/>
  <c r="H119" i="4"/>
  <c r="G119" i="4"/>
  <c r="I119" i="4" s="1"/>
  <c r="M118" i="4"/>
  <c r="J118" i="4"/>
  <c r="H118" i="4"/>
  <c r="G118" i="4"/>
  <c r="L118" i="4" s="1"/>
  <c r="M117" i="4"/>
  <c r="J117" i="4"/>
  <c r="H117" i="4"/>
  <c r="G117" i="4"/>
  <c r="M116" i="4"/>
  <c r="J116" i="4"/>
  <c r="H116" i="4"/>
  <c r="G116" i="4"/>
  <c r="L116" i="4" s="1"/>
  <c r="M115" i="4"/>
  <c r="J115" i="4"/>
  <c r="H115" i="4"/>
  <c r="G115" i="4"/>
  <c r="I115" i="4" s="1"/>
  <c r="M114" i="4"/>
  <c r="J114" i="4"/>
  <c r="H114" i="4"/>
  <c r="G114" i="4"/>
  <c r="L114" i="4" s="1"/>
  <c r="M113" i="4"/>
  <c r="J113" i="4"/>
  <c r="H113" i="4"/>
  <c r="G113" i="4"/>
  <c r="M112" i="4"/>
  <c r="J112" i="4"/>
  <c r="H112" i="4"/>
  <c r="G112" i="4"/>
  <c r="I112" i="4" s="1"/>
  <c r="M111" i="4"/>
  <c r="J111" i="4"/>
  <c r="H111" i="4"/>
  <c r="G111" i="4"/>
  <c r="L111" i="4" s="1"/>
  <c r="M110" i="4"/>
  <c r="J110" i="4"/>
  <c r="H110" i="4"/>
  <c r="G110" i="4"/>
  <c r="L110" i="4" s="1"/>
  <c r="M109" i="4"/>
  <c r="J109" i="4"/>
  <c r="H109" i="4"/>
  <c r="G109" i="4"/>
  <c r="M108" i="4"/>
  <c r="J108" i="4"/>
  <c r="H108" i="4"/>
  <c r="G108" i="4"/>
  <c r="I108" i="4" s="1"/>
  <c r="M107" i="4"/>
  <c r="J107" i="4"/>
  <c r="I107" i="4"/>
  <c r="H107" i="4"/>
  <c r="G107" i="4"/>
  <c r="L107" i="4" s="1"/>
  <c r="M106" i="4"/>
  <c r="J106" i="4"/>
  <c r="H106" i="4"/>
  <c r="G106" i="4"/>
  <c r="L106" i="4" s="1"/>
  <c r="M105" i="4"/>
  <c r="J105" i="4"/>
  <c r="H105" i="4"/>
  <c r="G105" i="4"/>
  <c r="M104" i="4"/>
  <c r="J104" i="4"/>
  <c r="H104" i="4"/>
  <c r="G104" i="4"/>
  <c r="I104" i="4" s="1"/>
  <c r="M103" i="4"/>
  <c r="J103" i="4"/>
  <c r="I103" i="4"/>
  <c r="H103" i="4"/>
  <c r="G103" i="4"/>
  <c r="L103" i="4" s="1"/>
  <c r="M95" i="4"/>
  <c r="J95" i="4"/>
  <c r="H95" i="4"/>
  <c r="G95" i="4"/>
  <c r="L95" i="4" s="1"/>
  <c r="M94" i="4"/>
  <c r="J94" i="4"/>
  <c r="H94" i="4"/>
  <c r="G94" i="4"/>
  <c r="M93" i="4"/>
  <c r="L93" i="4"/>
  <c r="J93" i="4"/>
  <c r="H93" i="4"/>
  <c r="G93" i="4"/>
  <c r="I93" i="4" s="1"/>
  <c r="M92" i="4"/>
  <c r="J92" i="4"/>
  <c r="H92" i="4"/>
  <c r="G92" i="4"/>
  <c r="L92" i="4" s="1"/>
  <c r="M91" i="4"/>
  <c r="J91" i="4"/>
  <c r="H91" i="4"/>
  <c r="G91" i="4"/>
  <c r="L91" i="4" s="1"/>
  <c r="M90" i="4"/>
  <c r="J90" i="4"/>
  <c r="H90" i="4"/>
  <c r="G90" i="4"/>
  <c r="M89" i="4"/>
  <c r="L89" i="4"/>
  <c r="J89" i="4"/>
  <c r="H89" i="4"/>
  <c r="G89" i="4"/>
  <c r="I89" i="4" s="1"/>
  <c r="M88" i="4"/>
  <c r="J88" i="4"/>
  <c r="H88" i="4"/>
  <c r="G88" i="4"/>
  <c r="L88" i="4" s="1"/>
  <c r="M87" i="4"/>
  <c r="J87" i="4"/>
  <c r="H87" i="4"/>
  <c r="G87" i="4"/>
  <c r="L87" i="4" s="1"/>
  <c r="M86" i="4"/>
  <c r="J86" i="4"/>
  <c r="H86" i="4"/>
  <c r="G86" i="4"/>
  <c r="M85" i="4"/>
  <c r="J85" i="4"/>
  <c r="H85" i="4"/>
  <c r="G85" i="4"/>
  <c r="I85" i="4" s="1"/>
  <c r="M84" i="4"/>
  <c r="J84" i="4"/>
  <c r="H84" i="4"/>
  <c r="G84" i="4"/>
  <c r="I84" i="4" s="1"/>
  <c r="M83" i="4"/>
  <c r="J83" i="4"/>
  <c r="H83" i="4"/>
  <c r="G83" i="4"/>
  <c r="L83" i="4" s="1"/>
  <c r="M82" i="4"/>
  <c r="J82" i="4"/>
  <c r="H82" i="4"/>
  <c r="G82" i="4"/>
  <c r="M81" i="4"/>
  <c r="J81" i="4"/>
  <c r="H81" i="4"/>
  <c r="G81" i="4"/>
  <c r="I81" i="4" s="1"/>
  <c r="M80" i="4"/>
  <c r="J80" i="4"/>
  <c r="H80" i="4"/>
  <c r="G80" i="4"/>
  <c r="I80" i="4" s="1"/>
  <c r="M79" i="4"/>
  <c r="J79" i="4"/>
  <c r="H79" i="4"/>
  <c r="G79" i="4"/>
  <c r="L79" i="4" s="1"/>
  <c r="M78" i="4"/>
  <c r="J78" i="4"/>
  <c r="H78" i="4"/>
  <c r="G78" i="4"/>
  <c r="M77" i="4"/>
  <c r="J77" i="4"/>
  <c r="H77" i="4"/>
  <c r="G77" i="4"/>
  <c r="I77" i="4" s="1"/>
  <c r="M76" i="4"/>
  <c r="J76" i="4"/>
  <c r="I76" i="4"/>
  <c r="H76" i="4"/>
  <c r="G76" i="4"/>
  <c r="L76" i="4" s="1"/>
  <c r="M75" i="4"/>
  <c r="J75" i="4"/>
  <c r="H75" i="4"/>
  <c r="G75" i="4"/>
  <c r="L75" i="4" s="1"/>
  <c r="M67" i="4"/>
  <c r="J67" i="4"/>
  <c r="H67" i="4"/>
  <c r="G67" i="4"/>
  <c r="M66" i="4"/>
  <c r="J66" i="4"/>
  <c r="H66" i="4"/>
  <c r="G66" i="4"/>
  <c r="I66" i="4" s="1"/>
  <c r="M65" i="4"/>
  <c r="J65" i="4"/>
  <c r="I65" i="4"/>
  <c r="H65" i="4"/>
  <c r="G65" i="4"/>
  <c r="L65" i="4" s="1"/>
  <c r="M64" i="4"/>
  <c r="J64" i="4"/>
  <c r="H64" i="4"/>
  <c r="G64" i="4"/>
  <c r="L64" i="4" s="1"/>
  <c r="M63" i="4"/>
  <c r="J63" i="4"/>
  <c r="H63" i="4"/>
  <c r="G63" i="4"/>
  <c r="M62" i="4"/>
  <c r="J62" i="4"/>
  <c r="H62" i="4"/>
  <c r="G62" i="4"/>
  <c r="I62" i="4" s="1"/>
  <c r="M61" i="4"/>
  <c r="J61" i="4"/>
  <c r="H61" i="4"/>
  <c r="G61" i="4"/>
  <c r="L61" i="4" s="1"/>
  <c r="M60" i="4"/>
  <c r="J60" i="4"/>
  <c r="H60" i="4"/>
  <c r="G60" i="4"/>
  <c r="L60" i="4" s="1"/>
  <c r="M59" i="4"/>
  <c r="J59" i="4"/>
  <c r="H59" i="4"/>
  <c r="G59" i="4"/>
  <c r="M58" i="4"/>
  <c r="J58" i="4"/>
  <c r="H58" i="4"/>
  <c r="G58" i="4"/>
  <c r="I58" i="4" s="1"/>
  <c r="M57" i="4"/>
  <c r="J57" i="4"/>
  <c r="I57" i="4"/>
  <c r="H57" i="4"/>
  <c r="G57" i="4"/>
  <c r="L57" i="4" s="1"/>
  <c r="M56" i="4"/>
  <c r="J56" i="4"/>
  <c r="H56" i="4"/>
  <c r="G56" i="4"/>
  <c r="L56" i="4" s="1"/>
  <c r="M55" i="4"/>
  <c r="J55" i="4"/>
  <c r="H55" i="4"/>
  <c r="G55" i="4"/>
  <c r="M54" i="4"/>
  <c r="L54" i="4"/>
  <c r="J54" i="4"/>
  <c r="H54" i="4"/>
  <c r="G54" i="4"/>
  <c r="I54" i="4" s="1"/>
  <c r="M53" i="4"/>
  <c r="J53" i="4"/>
  <c r="H53" i="4"/>
  <c r="G53" i="4"/>
  <c r="L53" i="4" s="1"/>
  <c r="M52" i="4"/>
  <c r="J52" i="4"/>
  <c r="H52" i="4"/>
  <c r="G52" i="4"/>
  <c r="L52" i="4" s="1"/>
  <c r="M51" i="4"/>
  <c r="J51" i="4"/>
  <c r="H51" i="4"/>
  <c r="G51" i="4"/>
  <c r="M50" i="4"/>
  <c r="L50" i="4"/>
  <c r="J50" i="4"/>
  <c r="H50" i="4"/>
  <c r="G50" i="4"/>
  <c r="I50" i="4" s="1"/>
  <c r="M49" i="4"/>
  <c r="J49" i="4"/>
  <c r="H49" i="4"/>
  <c r="G49" i="4"/>
  <c r="L49" i="4" s="1"/>
  <c r="M48" i="4"/>
  <c r="J48" i="4"/>
  <c r="H48" i="4"/>
  <c r="G48" i="4"/>
  <c r="L48" i="4" s="1"/>
  <c r="M47" i="4"/>
  <c r="J47" i="4"/>
  <c r="H47" i="4"/>
  <c r="G47" i="4"/>
  <c r="M46" i="4"/>
  <c r="J46" i="4"/>
  <c r="H46" i="4"/>
  <c r="G46" i="4"/>
  <c r="I46" i="4" s="1"/>
  <c r="M45" i="4"/>
  <c r="J45" i="4"/>
  <c r="H45" i="4"/>
  <c r="G45" i="4"/>
  <c r="I45" i="4" s="1"/>
  <c r="M44" i="4"/>
  <c r="J44" i="4"/>
  <c r="I44" i="4"/>
  <c r="H44" i="4"/>
  <c r="G44" i="4"/>
  <c r="L44" i="4" s="1"/>
  <c r="M43" i="4"/>
  <c r="J43" i="4"/>
  <c r="H43" i="4"/>
  <c r="G43" i="4"/>
  <c r="M42" i="4"/>
  <c r="L42" i="4"/>
  <c r="J42" i="4"/>
  <c r="H42" i="4"/>
  <c r="G42" i="4"/>
  <c r="I42" i="4" s="1"/>
  <c r="M41" i="4"/>
  <c r="J41" i="4"/>
  <c r="H41" i="4"/>
  <c r="G41" i="4"/>
  <c r="I41" i="4" s="1"/>
  <c r="M33" i="4"/>
  <c r="J33" i="4"/>
  <c r="H33" i="4"/>
  <c r="G33" i="4"/>
  <c r="L33" i="4" s="1"/>
  <c r="M32" i="4"/>
  <c r="J32" i="4"/>
  <c r="H32" i="4"/>
  <c r="G32" i="4"/>
  <c r="M31" i="4"/>
  <c r="J31" i="4"/>
  <c r="H31" i="4"/>
  <c r="G31" i="4"/>
  <c r="I31" i="4" s="1"/>
  <c r="M30" i="4"/>
  <c r="J30" i="4"/>
  <c r="H30" i="4"/>
  <c r="G30" i="4"/>
  <c r="I30" i="4" s="1"/>
  <c r="M29" i="4"/>
  <c r="J29" i="4"/>
  <c r="H29" i="4"/>
  <c r="G29" i="4"/>
  <c r="L29" i="4" s="1"/>
  <c r="M28" i="4"/>
  <c r="J28" i="4"/>
  <c r="H28" i="4"/>
  <c r="G28" i="4"/>
  <c r="M27" i="4"/>
  <c r="J27" i="4"/>
  <c r="H27" i="4"/>
  <c r="G27" i="4"/>
  <c r="L27" i="4" s="1"/>
  <c r="M26" i="4"/>
  <c r="J26" i="4"/>
  <c r="H26" i="4"/>
  <c r="G26" i="4"/>
  <c r="I26" i="4" s="1"/>
  <c r="M25" i="4"/>
  <c r="J25" i="4"/>
  <c r="H25" i="4"/>
  <c r="G25" i="4"/>
  <c r="L25" i="4" s="1"/>
  <c r="M24" i="4"/>
  <c r="J24" i="4"/>
  <c r="H24" i="4"/>
  <c r="G24" i="4"/>
  <c r="M23" i="4"/>
  <c r="J23" i="4"/>
  <c r="H23" i="4"/>
  <c r="G23" i="4"/>
  <c r="I23" i="4" s="1"/>
  <c r="M22" i="4"/>
  <c r="J22" i="4"/>
  <c r="H22" i="4"/>
  <c r="G22" i="4"/>
  <c r="I22" i="4" s="1"/>
  <c r="M21" i="4"/>
  <c r="J21" i="4"/>
  <c r="H21" i="4"/>
  <c r="G21" i="4"/>
  <c r="L21" i="4" s="1"/>
  <c r="M19" i="4"/>
  <c r="J19" i="4"/>
  <c r="H19" i="4"/>
  <c r="G19" i="4"/>
  <c r="M18" i="4"/>
  <c r="J18" i="4"/>
  <c r="H18" i="4"/>
  <c r="G18" i="4"/>
  <c r="I18" i="4" s="1"/>
  <c r="M17" i="4"/>
  <c r="J17" i="4"/>
  <c r="H17" i="4"/>
  <c r="G17" i="4"/>
  <c r="I17" i="4" s="1"/>
  <c r="M16" i="4"/>
  <c r="J16" i="4"/>
  <c r="H16" i="4"/>
  <c r="G16" i="4"/>
  <c r="L16" i="4" s="1"/>
  <c r="M15" i="4"/>
  <c r="J15" i="4"/>
  <c r="H15" i="4"/>
  <c r="G15" i="4"/>
  <c r="M14" i="4"/>
  <c r="J14" i="4"/>
  <c r="H14" i="4"/>
  <c r="G14" i="4"/>
  <c r="I14" i="4" s="1"/>
  <c r="M12" i="4"/>
  <c r="J12" i="4"/>
  <c r="I12" i="4"/>
  <c r="H12" i="4"/>
  <c r="G12" i="4"/>
  <c r="L12" i="4" s="1"/>
  <c r="M11" i="4"/>
  <c r="J11" i="4"/>
  <c r="H11" i="4"/>
  <c r="G11" i="4"/>
  <c r="L11" i="4" s="1"/>
  <c r="M10" i="4"/>
  <c r="J10" i="4"/>
  <c r="H10" i="4"/>
  <c r="G10" i="4"/>
  <c r="M9" i="4"/>
  <c r="J9" i="4"/>
  <c r="H9" i="4"/>
  <c r="G9" i="4"/>
  <c r="I9" i="4" s="1"/>
  <c r="M8" i="4"/>
  <c r="J8" i="4"/>
  <c r="I8" i="4"/>
  <c r="H8" i="4"/>
  <c r="G8" i="4"/>
  <c r="L8" i="4" s="1"/>
  <c r="M7" i="4"/>
  <c r="J7" i="4"/>
  <c r="H7" i="4"/>
  <c r="G7" i="4"/>
  <c r="L7" i="4" s="1"/>
  <c r="M6" i="4"/>
  <c r="J6" i="4"/>
  <c r="H6" i="4"/>
  <c r="G6" i="4"/>
  <c r="M5" i="4"/>
  <c r="L5" i="4"/>
  <c r="J5" i="4"/>
  <c r="H5" i="4"/>
  <c r="G5" i="4"/>
  <c r="I5" i="4" s="1"/>
  <c r="M12" i="3"/>
  <c r="J12" i="3"/>
  <c r="H12" i="3"/>
  <c r="G12" i="3"/>
  <c r="L12" i="3" s="1"/>
  <c r="M11" i="3"/>
  <c r="J11" i="3"/>
  <c r="H11" i="3"/>
  <c r="G11" i="3"/>
  <c r="I11" i="3" s="1"/>
  <c r="M10" i="3"/>
  <c r="J10" i="3"/>
  <c r="H10" i="3"/>
  <c r="G10" i="3"/>
  <c r="L10" i="3" s="1"/>
  <c r="M9" i="3"/>
  <c r="J9" i="3"/>
  <c r="H9" i="3"/>
  <c r="G9" i="3"/>
  <c r="I9" i="3" s="1"/>
  <c r="M8" i="3"/>
  <c r="J8" i="3"/>
  <c r="H8" i="3"/>
  <c r="G8" i="3"/>
  <c r="L8" i="3" s="1"/>
  <c r="M7" i="3"/>
  <c r="J7" i="3"/>
  <c r="H7" i="3"/>
  <c r="G7" i="3"/>
  <c r="L7" i="3" s="1"/>
  <c r="M6" i="3"/>
  <c r="J6" i="3"/>
  <c r="H6" i="3"/>
  <c r="G6" i="3"/>
  <c r="L6" i="3" s="1"/>
  <c r="M5" i="3"/>
  <c r="J5" i="3"/>
  <c r="H5" i="3"/>
  <c r="M29" i="3"/>
  <c r="J29" i="3"/>
  <c r="H29" i="3"/>
  <c r="G29" i="3"/>
  <c r="L29" i="3" s="1"/>
  <c r="M28" i="3"/>
  <c r="J28" i="3"/>
  <c r="H28" i="3"/>
  <c r="G28" i="3"/>
  <c r="L28" i="3" s="1"/>
  <c r="M27" i="3"/>
  <c r="J27" i="3"/>
  <c r="H27" i="3"/>
  <c r="G27" i="3"/>
  <c r="L27" i="3" s="1"/>
  <c r="M26" i="3"/>
  <c r="J26" i="3"/>
  <c r="H26" i="3"/>
  <c r="G26" i="3"/>
  <c r="I26" i="3" s="1"/>
  <c r="M25" i="3"/>
  <c r="J25" i="3"/>
  <c r="H25" i="3"/>
  <c r="G25" i="3"/>
  <c r="L25" i="3" s="1"/>
  <c r="M24" i="3"/>
  <c r="J24" i="3"/>
  <c r="H24" i="3"/>
  <c r="G24" i="3"/>
  <c r="I24" i="3" s="1"/>
  <c r="M23" i="3"/>
  <c r="J23" i="3"/>
  <c r="H23" i="3"/>
  <c r="G23" i="3"/>
  <c r="L23" i="3" s="1"/>
  <c r="M22" i="3"/>
  <c r="J22" i="3"/>
  <c r="H22" i="3"/>
  <c r="G22" i="3"/>
  <c r="I22" i="3" s="1"/>
  <c r="M21" i="3"/>
  <c r="J21" i="3"/>
  <c r="H21" i="3"/>
  <c r="G21" i="3"/>
  <c r="L21" i="3" s="1"/>
  <c r="M20" i="3"/>
  <c r="J20" i="3"/>
  <c r="H20" i="3"/>
  <c r="G20" i="3"/>
  <c r="I20" i="3" s="1"/>
  <c r="M19" i="3"/>
  <c r="J19" i="3"/>
  <c r="H19" i="3"/>
  <c r="G19" i="3"/>
  <c r="L19" i="3" s="1"/>
  <c r="M18" i="3"/>
  <c r="J18" i="3"/>
  <c r="H18" i="3"/>
  <c r="G18" i="3"/>
  <c r="I18" i="3" s="1"/>
  <c r="M17" i="3"/>
  <c r="J17" i="3"/>
  <c r="H17" i="3"/>
  <c r="G17" i="3"/>
  <c r="L17" i="3" s="1"/>
  <c r="M16" i="3"/>
  <c r="J16" i="3"/>
  <c r="H16" i="3"/>
  <c r="G16" i="3"/>
  <c r="L16" i="3" s="1"/>
  <c r="M15" i="3"/>
  <c r="J15" i="3"/>
  <c r="H15" i="3"/>
  <c r="G15" i="3"/>
  <c r="L15" i="3" s="1"/>
  <c r="M14" i="3"/>
  <c r="J14" i="3"/>
  <c r="H14" i="3"/>
  <c r="G14" i="3"/>
  <c r="I14" i="3" s="1"/>
  <c r="M57" i="3"/>
  <c r="J57" i="3"/>
  <c r="H57" i="3"/>
  <c r="G57" i="3"/>
  <c r="L57" i="3" s="1"/>
  <c r="M56" i="3"/>
  <c r="J56" i="3"/>
  <c r="H56" i="3"/>
  <c r="G56" i="3"/>
  <c r="L56" i="3" s="1"/>
  <c r="M55" i="3"/>
  <c r="J55" i="3"/>
  <c r="H55" i="3"/>
  <c r="G55" i="3"/>
  <c r="L55" i="3" s="1"/>
  <c r="M54" i="3"/>
  <c r="J54" i="3"/>
  <c r="H54" i="3"/>
  <c r="G54" i="3"/>
  <c r="I54" i="3" s="1"/>
  <c r="M53" i="3"/>
  <c r="J53" i="3"/>
  <c r="H53" i="3"/>
  <c r="G53" i="3"/>
  <c r="L53" i="3" s="1"/>
  <c r="M52" i="3"/>
  <c r="J52" i="3"/>
  <c r="H52" i="3"/>
  <c r="G52" i="3"/>
  <c r="I52" i="3" s="1"/>
  <c r="M51" i="3"/>
  <c r="J51" i="3"/>
  <c r="H51" i="3"/>
  <c r="G51" i="3"/>
  <c r="L51" i="3" s="1"/>
  <c r="M50" i="3"/>
  <c r="J50" i="3"/>
  <c r="H50" i="3"/>
  <c r="G50" i="3"/>
  <c r="I50" i="3" s="1"/>
  <c r="M49" i="3"/>
  <c r="J49" i="3"/>
  <c r="H49" i="3"/>
  <c r="G49" i="3"/>
  <c r="L49" i="3" s="1"/>
  <c r="M48" i="3"/>
  <c r="J48" i="3"/>
  <c r="H48" i="3"/>
  <c r="G48" i="3"/>
  <c r="I48" i="3" s="1"/>
  <c r="M47" i="3"/>
  <c r="J47" i="3"/>
  <c r="H47" i="3"/>
  <c r="G47" i="3"/>
  <c r="L47" i="3" s="1"/>
  <c r="M46" i="3"/>
  <c r="J46" i="3"/>
  <c r="H46" i="3"/>
  <c r="G46" i="3"/>
  <c r="I46" i="3" s="1"/>
  <c r="M45" i="3"/>
  <c r="J45" i="3"/>
  <c r="H45" i="3"/>
  <c r="G45" i="3"/>
  <c r="L45" i="3" s="1"/>
  <c r="M44" i="3"/>
  <c r="J44" i="3"/>
  <c r="H44" i="3"/>
  <c r="G44" i="3"/>
  <c r="L44" i="3" s="1"/>
  <c r="M43" i="3"/>
  <c r="J43" i="3"/>
  <c r="H43" i="3"/>
  <c r="G43" i="3"/>
  <c r="L43" i="3" s="1"/>
  <c r="M42" i="3"/>
  <c r="J42" i="3"/>
  <c r="H42" i="3"/>
  <c r="G42" i="3"/>
  <c r="I42" i="3" s="1"/>
  <c r="M41" i="3"/>
  <c r="J41" i="3"/>
  <c r="H41" i="3"/>
  <c r="G41" i="3"/>
  <c r="L41" i="3" s="1"/>
  <c r="M40" i="3"/>
  <c r="J40" i="3"/>
  <c r="H40" i="3"/>
  <c r="G40" i="3"/>
  <c r="L40" i="3" s="1"/>
  <c r="M39" i="3"/>
  <c r="J39" i="3"/>
  <c r="H39" i="3"/>
  <c r="G39" i="3"/>
  <c r="L39" i="3" s="1"/>
  <c r="M38" i="3"/>
  <c r="J38" i="3"/>
  <c r="H38" i="3"/>
  <c r="G38" i="3"/>
  <c r="I38" i="3" s="1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10" i="2"/>
  <c r="I110" i="2"/>
  <c r="J109" i="2"/>
  <c r="I109" i="2"/>
  <c r="J108" i="2"/>
  <c r="I108" i="2"/>
  <c r="J106" i="2"/>
  <c r="I106" i="2"/>
  <c r="J105" i="2"/>
  <c r="I105" i="2"/>
  <c r="J104" i="2"/>
  <c r="I104" i="2"/>
  <c r="K104" i="2" s="1"/>
  <c r="J103" i="2"/>
  <c r="I103" i="2"/>
  <c r="K103" i="2" s="1"/>
  <c r="J102" i="2"/>
  <c r="I102" i="2"/>
  <c r="J100" i="2"/>
  <c r="I100" i="2"/>
  <c r="J99" i="2"/>
  <c r="I99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M77" i="2" s="1"/>
  <c r="J76" i="2"/>
  <c r="I76" i="2"/>
  <c r="J75" i="2"/>
  <c r="I75" i="2"/>
  <c r="J74" i="2"/>
  <c r="I74" i="2"/>
  <c r="J73" i="2"/>
  <c r="I73" i="2"/>
  <c r="M73" i="2" s="1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J57" i="2"/>
  <c r="I57" i="2"/>
  <c r="J56" i="2"/>
  <c r="I56" i="2"/>
  <c r="J55" i="2"/>
  <c r="I55" i="2"/>
  <c r="J54" i="2"/>
  <c r="I54" i="2"/>
  <c r="J53" i="2"/>
  <c r="I53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79" i="1"/>
  <c r="G78" i="1"/>
  <c r="G76" i="1"/>
  <c r="G75" i="1"/>
  <c r="G74" i="1"/>
  <c r="G73" i="1"/>
  <c r="G72" i="1"/>
  <c r="G71" i="1"/>
  <c r="G70" i="1"/>
  <c r="G69" i="1"/>
  <c r="G68" i="1"/>
  <c r="G67" i="1"/>
  <c r="H67" i="1" s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H48" i="1" s="1"/>
  <c r="G38" i="1"/>
  <c r="G37" i="1"/>
  <c r="G36" i="1"/>
  <c r="G35" i="1"/>
  <c r="G34" i="1"/>
  <c r="G33" i="1"/>
  <c r="G32" i="1"/>
  <c r="I31" i="1"/>
  <c r="G31" i="1"/>
  <c r="H31" i="1" s="1"/>
  <c r="G30" i="1"/>
  <c r="G29" i="1"/>
  <c r="G28" i="1"/>
  <c r="G27" i="1"/>
  <c r="I26" i="1"/>
  <c r="G25" i="1"/>
  <c r="G24" i="1"/>
  <c r="G23" i="1"/>
  <c r="H23" i="1" s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I5" i="1" s="1"/>
  <c r="M70" i="2" l="1"/>
  <c r="K70" i="2"/>
  <c r="K72" i="2"/>
  <c r="M72" i="2"/>
  <c r="M69" i="2"/>
  <c r="K69" i="2"/>
  <c r="M71" i="2"/>
  <c r="K71" i="2"/>
  <c r="M104" i="2"/>
  <c r="I44" i="3"/>
  <c r="I25" i="3"/>
  <c r="I39" i="3"/>
  <c r="I55" i="3"/>
  <c r="L42" i="3"/>
  <c r="L14" i="3"/>
  <c r="I16" i="3"/>
  <c r="L5" i="3"/>
  <c r="I7" i="3"/>
  <c r="I45" i="3"/>
  <c r="I17" i="3"/>
  <c r="I41" i="3"/>
  <c r="I49" i="3"/>
  <c r="I57" i="3"/>
  <c r="I21" i="3"/>
  <c r="I29" i="3"/>
  <c r="I12" i="3"/>
  <c r="I27" i="4"/>
  <c r="I52" i="4"/>
  <c r="I61" i="4"/>
  <c r="I91" i="4"/>
  <c r="I111" i="4"/>
  <c r="I53" i="3"/>
  <c r="I23" i="1"/>
  <c r="F134" i="2"/>
  <c r="L38" i="3"/>
  <c r="L54" i="3"/>
  <c r="L26" i="3"/>
  <c r="I27" i="3"/>
  <c r="I8" i="3"/>
  <c r="I60" i="4"/>
  <c r="I28" i="1"/>
  <c r="H28" i="1"/>
  <c r="F90" i="2"/>
  <c r="H17" i="1"/>
  <c r="I17" i="1"/>
  <c r="I36" i="1"/>
  <c r="H36" i="1"/>
  <c r="H52" i="1"/>
  <c r="I52" i="1"/>
  <c r="H64" i="1"/>
  <c r="I64" i="1"/>
  <c r="H73" i="1"/>
  <c r="I73" i="1"/>
  <c r="F66" i="2"/>
  <c r="H13" i="1"/>
  <c r="I13" i="1"/>
  <c r="I25" i="1"/>
  <c r="H25" i="1"/>
  <c r="I48" i="1"/>
  <c r="H56" i="1"/>
  <c r="I56" i="1"/>
  <c r="H60" i="1"/>
  <c r="I60" i="1"/>
  <c r="H69" i="1"/>
  <c r="I69" i="1"/>
  <c r="H78" i="1"/>
  <c r="I78" i="1"/>
  <c r="I30" i="1"/>
  <c r="H30" i="1"/>
  <c r="H33" i="1"/>
  <c r="I33" i="1"/>
  <c r="I79" i="1"/>
  <c r="H79" i="1"/>
  <c r="H35" i="1"/>
  <c r="I35" i="1"/>
  <c r="H9" i="1"/>
  <c r="I9" i="1"/>
  <c r="I22" i="1"/>
  <c r="H22" i="1"/>
  <c r="H6" i="1"/>
  <c r="I6" i="1"/>
  <c r="H11" i="1"/>
  <c r="I11" i="1"/>
  <c r="H15" i="1"/>
  <c r="I15" i="1"/>
  <c r="H19" i="1"/>
  <c r="I19" i="1"/>
  <c r="H27" i="1"/>
  <c r="I27" i="1"/>
  <c r="H34" i="1"/>
  <c r="I34" i="1"/>
  <c r="H38" i="1"/>
  <c r="I38" i="1"/>
  <c r="H50" i="1"/>
  <c r="I50" i="1"/>
  <c r="H54" i="1"/>
  <c r="I54" i="1"/>
  <c r="H58" i="1"/>
  <c r="I58" i="1"/>
  <c r="H62" i="1"/>
  <c r="I62" i="1"/>
  <c r="H71" i="1"/>
  <c r="I71" i="1"/>
  <c r="H75" i="1"/>
  <c r="I75" i="1"/>
  <c r="F62" i="2"/>
  <c r="L26" i="4"/>
  <c r="L41" i="4"/>
  <c r="L45" i="4"/>
  <c r="L80" i="4"/>
  <c r="L84" i="4"/>
  <c r="H8" i="1"/>
  <c r="I8" i="1"/>
  <c r="H12" i="1"/>
  <c r="I12" i="1"/>
  <c r="H16" i="1"/>
  <c r="I16" i="1"/>
  <c r="H20" i="1"/>
  <c r="I20" i="1"/>
  <c r="I24" i="1"/>
  <c r="H24" i="1"/>
  <c r="H49" i="1"/>
  <c r="I49" i="1"/>
  <c r="H53" i="1"/>
  <c r="I53" i="1"/>
  <c r="H57" i="1"/>
  <c r="I57" i="1"/>
  <c r="H61" i="1"/>
  <c r="I61" i="1"/>
  <c r="H65" i="1"/>
  <c r="I65" i="1"/>
  <c r="H70" i="1"/>
  <c r="I70" i="1"/>
  <c r="H74" i="1"/>
  <c r="I74" i="1"/>
  <c r="L48" i="3"/>
  <c r="L52" i="3"/>
  <c r="L20" i="3"/>
  <c r="L24" i="3"/>
  <c r="L11" i="3"/>
  <c r="L17" i="4"/>
  <c r="L22" i="4"/>
  <c r="L30" i="4"/>
  <c r="L46" i="4"/>
  <c r="I49" i="4"/>
  <c r="I53" i="4"/>
  <c r="L81" i="4"/>
  <c r="I83" i="4"/>
  <c r="L85" i="4"/>
  <c r="I88" i="4"/>
  <c r="I92" i="4"/>
  <c r="L115" i="4"/>
  <c r="I116" i="4"/>
  <c r="L119" i="4"/>
  <c r="I120" i="4"/>
  <c r="L123" i="4"/>
  <c r="L18" i="4"/>
  <c r="I21" i="4"/>
  <c r="L23" i="4"/>
  <c r="I29" i="4"/>
  <c r="L31" i="4"/>
  <c r="L66" i="4"/>
  <c r="I75" i="4"/>
  <c r="L77" i="4"/>
  <c r="L112" i="4"/>
  <c r="I114" i="4"/>
  <c r="H10" i="1"/>
  <c r="I10" i="1"/>
  <c r="H14" i="1"/>
  <c r="I14" i="1"/>
  <c r="H18" i="1"/>
  <c r="I18" i="1"/>
  <c r="I29" i="1"/>
  <c r="H29" i="1"/>
  <c r="I32" i="1"/>
  <c r="H32" i="1"/>
  <c r="I37" i="1"/>
  <c r="H37" i="1"/>
  <c r="H51" i="1"/>
  <c r="I51" i="1"/>
  <c r="H55" i="1"/>
  <c r="I55" i="1"/>
  <c r="H59" i="1"/>
  <c r="I59" i="1"/>
  <c r="H63" i="1"/>
  <c r="I63" i="1"/>
  <c r="H68" i="1"/>
  <c r="I68" i="1"/>
  <c r="H72" i="1"/>
  <c r="I72" i="1"/>
  <c r="H76" i="1"/>
  <c r="I76" i="1"/>
  <c r="I51" i="3"/>
  <c r="I23" i="3"/>
  <c r="L9" i="4"/>
  <c r="I11" i="4"/>
  <c r="L14" i="4"/>
  <c r="L58" i="4"/>
  <c r="L62" i="4"/>
  <c r="L104" i="4"/>
  <c r="I106" i="4"/>
  <c r="L108" i="4"/>
  <c r="L117" i="4"/>
  <c r="I117" i="4"/>
  <c r="I19" i="3"/>
  <c r="I67" i="1"/>
  <c r="K73" i="2"/>
  <c r="M103" i="2"/>
  <c r="I40" i="3"/>
  <c r="I56" i="3"/>
  <c r="I28" i="3"/>
  <c r="L28" i="4"/>
  <c r="I28" i="4"/>
  <c r="L43" i="4"/>
  <c r="I43" i="4"/>
  <c r="L51" i="4"/>
  <c r="I51" i="4"/>
  <c r="L59" i="4"/>
  <c r="I59" i="4"/>
  <c r="L67" i="4"/>
  <c r="I67" i="4"/>
  <c r="L82" i="4"/>
  <c r="I82" i="4"/>
  <c r="L90" i="4"/>
  <c r="I90" i="4"/>
  <c r="L105" i="4"/>
  <c r="I105" i="4"/>
  <c r="L113" i="4"/>
  <c r="I113" i="4"/>
  <c r="I122" i="4"/>
  <c r="I47" i="3"/>
  <c r="L19" i="4"/>
  <c r="I19" i="4"/>
  <c r="I43" i="3"/>
  <c r="L50" i="3"/>
  <c r="I15" i="3"/>
  <c r="L22" i="3"/>
  <c r="I6" i="3"/>
  <c r="I7" i="4"/>
  <c r="I16" i="4"/>
  <c r="I25" i="4"/>
  <c r="I33" i="4"/>
  <c r="I48" i="4"/>
  <c r="I56" i="4"/>
  <c r="I64" i="4"/>
  <c r="I79" i="4"/>
  <c r="I87" i="4"/>
  <c r="I95" i="4"/>
  <c r="I110" i="4"/>
  <c r="L121" i="4"/>
  <c r="I121" i="4"/>
  <c r="L10" i="4"/>
  <c r="I10" i="4"/>
  <c r="H5" i="1"/>
  <c r="L46" i="3"/>
  <c r="L18" i="3"/>
  <c r="L9" i="3"/>
  <c r="L6" i="4"/>
  <c r="I6" i="4"/>
  <c r="L15" i="4"/>
  <c r="I15" i="4"/>
  <c r="L24" i="4"/>
  <c r="I24" i="4"/>
  <c r="I118" i="4"/>
  <c r="I10" i="3"/>
  <c r="L32" i="4"/>
  <c r="I32" i="4"/>
  <c r="L47" i="4"/>
  <c r="I47" i="4"/>
  <c r="L55" i="4"/>
  <c r="I55" i="4"/>
  <c r="L63" i="4"/>
  <c r="I63" i="4"/>
  <c r="L78" i="4"/>
  <c r="I78" i="4"/>
  <c r="L86" i="4"/>
  <c r="I86" i="4"/>
  <c r="L94" i="4"/>
  <c r="I94" i="4"/>
  <c r="L109" i="4"/>
  <c r="I109" i="4"/>
</calcChain>
</file>

<file path=xl/sharedStrings.xml><?xml version="1.0" encoding="utf-8"?>
<sst xmlns="http://schemas.openxmlformats.org/spreadsheetml/2006/main" count="1708" uniqueCount="455">
  <si>
    <t>Доска, Брус, Рейка  ОБРЕЗН. ЕСТЕСТВЕННОЙ ВЛАЖНОСТИ</t>
  </si>
  <si>
    <t>Наименование товара</t>
  </si>
  <si>
    <t>толщ</t>
  </si>
  <si>
    <t>ширина</t>
  </si>
  <si>
    <t xml:space="preserve">длина </t>
  </si>
  <si>
    <t>сорт</t>
  </si>
  <si>
    <r>
      <rPr>
        <b/>
        <sz val="10"/>
        <color rgb="FF000000"/>
        <rFont val="Arial"/>
        <family val="2"/>
        <charset val="204"/>
      </rPr>
      <t>Кол-во\Объём в</t>
    </r>
    <r>
      <rPr>
        <sz val="10"/>
        <color rgb="FF000000"/>
        <rFont val="Arial"/>
        <family val="2"/>
        <charset val="204"/>
      </rPr>
      <t xml:space="preserve"> 1 штуке</t>
    </r>
  </si>
  <si>
    <t xml:space="preserve">Цена (руб)  </t>
  </si>
  <si>
    <t>мм</t>
  </si>
  <si>
    <t>шт</t>
  </si>
  <si>
    <t xml:space="preserve">м3              </t>
  </si>
  <si>
    <t xml:space="preserve">штук в 1м3                </t>
  </si>
  <si>
    <t>1 штука</t>
  </si>
  <si>
    <t>м3</t>
  </si>
  <si>
    <t>Брус обрезной 1 сорт</t>
  </si>
  <si>
    <t>Деревообрабатывающий завод "БЕЛКА35"</t>
  </si>
  <si>
    <t>Склад: МО, г. Раменское, 2-й км Раменского шоссе, стройбаза Белка35.</t>
  </si>
  <si>
    <t>Отдел продаж: +7(909) 921-66-99, +7 (903) 770-50-20, +7 (921) 683-98-31, +7 (926) 417-00-08</t>
  </si>
  <si>
    <t>www.belka35.ru   e-mail: sklad@belka35.ooo</t>
  </si>
  <si>
    <t>Доска обрезная 1 сорт</t>
  </si>
  <si>
    <t>Доска обрезная 2 сорт</t>
  </si>
  <si>
    <t>Рейка обрезная 1 сорт</t>
  </si>
  <si>
    <t>Рейка обрезная 2 сорт</t>
  </si>
  <si>
    <r>
      <rPr>
        <b/>
        <sz val="9"/>
        <rFont val="Arial"/>
        <family val="2"/>
        <charset val="204"/>
      </rPr>
      <t xml:space="preserve">Кол-во\Объём\Полезная S </t>
    </r>
    <r>
      <rPr>
        <sz val="9"/>
        <rFont val="Arial"/>
        <family val="2"/>
        <charset val="204"/>
      </rPr>
      <t>в 1 упаковке</t>
    </r>
  </si>
  <si>
    <r>
      <rPr>
        <sz val="10"/>
        <rFont val="Arial"/>
        <family val="2"/>
        <charset val="204"/>
      </rPr>
      <t xml:space="preserve">Цена(руб)     </t>
    </r>
    <r>
      <rPr>
        <b/>
        <sz val="10"/>
        <rFont val="Arial"/>
        <family val="2"/>
        <charset val="204"/>
      </rPr>
      <t xml:space="preserve">ОПТ  </t>
    </r>
  </si>
  <si>
    <r>
      <rPr>
        <sz val="10"/>
        <rFont val="Arial"/>
        <family val="2"/>
        <charset val="204"/>
      </rPr>
      <t xml:space="preserve">Цена(руб)    </t>
    </r>
    <r>
      <rPr>
        <b/>
        <sz val="10"/>
        <rFont val="Arial"/>
        <family val="2"/>
        <charset val="204"/>
      </rPr>
      <t>РОЗНИЦА</t>
    </r>
  </si>
  <si>
    <t>рабочая ширина</t>
  </si>
  <si>
    <t xml:space="preserve">м3 </t>
  </si>
  <si>
    <t>уп</t>
  </si>
  <si>
    <t xml:space="preserve">раб /м2                </t>
  </si>
  <si>
    <t>1 уп</t>
  </si>
  <si>
    <t>Евровагонка</t>
  </si>
  <si>
    <t>АВ</t>
  </si>
  <si>
    <t xml:space="preserve">С </t>
  </si>
  <si>
    <t>С</t>
  </si>
  <si>
    <t>Имитация бруса</t>
  </si>
  <si>
    <t>Отдел продаж: +7(909) 921-66-99, +7 (903) 770-50-20, +7 (921) 683-98-30, +7 (926) 417-00-08</t>
  </si>
  <si>
    <r>
      <rPr>
        <sz val="11"/>
        <rFont val="Arial"/>
        <family val="2"/>
        <charset val="204"/>
      </rPr>
      <t xml:space="preserve">Цена(руб)    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</si>
  <si>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Цена(руб)    </t>
    </r>
    <r>
      <rPr>
        <b/>
        <sz val="11"/>
        <rFont val="Arial"/>
        <family val="2"/>
        <charset val="204"/>
      </rPr>
      <t>РОЗНИЦА</t>
    </r>
  </si>
  <si>
    <t>Вагонка штиль</t>
  </si>
  <si>
    <t>Доска пола</t>
  </si>
  <si>
    <t>Доска пол</t>
  </si>
  <si>
    <t>Планкен прямой</t>
  </si>
  <si>
    <t>АВС</t>
  </si>
  <si>
    <t>Планкен скошенный</t>
  </si>
  <si>
    <r>
      <rPr>
        <b/>
        <sz val="8"/>
        <rFont val="Arial"/>
        <family val="2"/>
        <charset val="204"/>
      </rPr>
      <t xml:space="preserve">Кол-во\Объём\Полезная S </t>
    </r>
    <r>
      <rPr>
        <sz val="8"/>
        <rFont val="Arial"/>
        <family val="2"/>
        <charset val="204"/>
      </rPr>
      <t>в 1 упаковке</t>
    </r>
  </si>
  <si>
    <t>Блокхаус</t>
  </si>
  <si>
    <t xml:space="preserve">С  </t>
  </si>
  <si>
    <t>Террасная доска</t>
  </si>
  <si>
    <t>Палубная доска</t>
  </si>
  <si>
    <t>Брусок строганный</t>
  </si>
  <si>
    <t>ВС</t>
  </si>
  <si>
    <r>
      <rPr>
        <sz val="11"/>
        <rFont val="Arial"/>
        <family val="2"/>
        <charset val="204"/>
      </rPr>
      <t xml:space="preserve">Цена(руб)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</si>
  <si>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Цена(руб)       </t>
    </r>
    <r>
      <rPr>
        <b/>
        <sz val="11"/>
        <rFont val="Arial"/>
        <family val="2"/>
        <charset val="204"/>
      </rPr>
      <t>РОЗНИЦА</t>
    </r>
  </si>
  <si>
    <t>м2</t>
  </si>
  <si>
    <t>В</t>
  </si>
  <si>
    <t>Планкен скошенный / прямой</t>
  </si>
  <si>
    <t>Палубная, Террасная доска</t>
  </si>
  <si>
    <t>Строганная продукция из Осины 10.08.2022</t>
  </si>
  <si>
    <t>Вагонка софтлайн</t>
  </si>
  <si>
    <t>А</t>
  </si>
  <si>
    <t>Полок</t>
  </si>
  <si>
    <t>Оптовые цены: товар отпускается только УПАКОВКАМИ.</t>
  </si>
  <si>
    <t>Продукция упакована в термоусадочную пленку.</t>
  </si>
  <si>
    <t>Наименование и размер</t>
  </si>
  <si>
    <t xml:space="preserve"> Порода древесины / Категория</t>
  </si>
  <si>
    <t>Ед. изм</t>
  </si>
  <si>
    <t>Сосна АА сращ</t>
  </si>
  <si>
    <t>м.п.</t>
  </si>
  <si>
    <t>***</t>
  </si>
  <si>
    <t>Ель АВ массив</t>
  </si>
  <si>
    <t>Отдел продаж: +7(909) 921-66-99, +7 (903) 770-50-20, +7 (921) 683-98-31</t>
  </si>
  <si>
    <t>Ель АВ</t>
  </si>
  <si>
    <t>Балясины 50 х 50 х 900 мм.  точеные    №  1, 2, 3</t>
  </si>
  <si>
    <t>шт.</t>
  </si>
  <si>
    <t xml:space="preserve">Столб Начальный 80 х 80 х 1200 мм. точеные   № 1, 2, 3 </t>
  </si>
  <si>
    <t>Балясины 50 х 50 х 900 мм.  фрезерованные   №  4, 5, 6</t>
  </si>
  <si>
    <t>Столб Начальный 80 х 80 х 1200 мм. фрезерованные   № 4, 5, 6</t>
  </si>
  <si>
    <t xml:space="preserve">Заготовка под балясину 50 х 50 х 900 мм. </t>
  </si>
  <si>
    <t>Заготовка под Столб Начальный  80х80х1200  мм.</t>
  </si>
  <si>
    <t>Подбалясенник 65 (для балясины 50*50)  длина: 3000; 4000 мм.</t>
  </si>
  <si>
    <t>Рейка  8*50 стык  под поручень     длина: 3000 мм.</t>
  </si>
  <si>
    <t xml:space="preserve">Кронштейн металлический для поручня цвет: Черный </t>
  </si>
  <si>
    <t>Кронштейн металлический для поручня цвет: Антик</t>
  </si>
  <si>
    <r>
      <rPr>
        <sz val="11"/>
        <rFont val="Arial"/>
        <family val="2"/>
        <charset val="204"/>
      </rPr>
      <t xml:space="preserve">Цена (руб)    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</si>
  <si>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 (руб)    </t>
    </r>
    <r>
      <rPr>
        <b/>
        <sz val="11"/>
        <rFont val="Arial"/>
        <family val="2"/>
        <charset val="204"/>
      </rPr>
      <t>РОЗНИЦА</t>
    </r>
  </si>
  <si>
    <t>Двери из массива древесины и комплектующие</t>
  </si>
  <si>
    <r>
      <rPr>
        <sz val="9"/>
        <color rgb="FF000000"/>
        <rFont val="Arial"/>
        <family val="2"/>
        <charset val="204"/>
      </rPr>
      <t xml:space="preserve">Дверь деревянная №1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</si>
  <si>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№2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</si>
  <si>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№3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</si>
  <si>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№4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</si>
  <si>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№5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</si>
  <si>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t>Габаритные размеры стандартного дверного полотна: толщина по обвязке - 40 мм, ширина - 600, 700, 800, 900 мм, высота - 2000 мм. Для дверей шириной 900 мм
предусмотрена наценка в размере 100 рублей.</t>
  </si>
  <si>
    <t>Древесно - плитные материалы - Фанера, OSB</t>
  </si>
  <si>
    <t>Сорт</t>
  </si>
  <si>
    <t>Обработка</t>
  </si>
  <si>
    <t>толщина, мм</t>
  </si>
  <si>
    <t>формат, мм</t>
  </si>
  <si>
    <r>
      <rPr>
        <b/>
        <sz val="8"/>
        <rFont val="Arial"/>
        <family val="2"/>
        <charset val="204"/>
      </rPr>
      <t>Кол-во</t>
    </r>
    <r>
      <rPr>
        <sz val="8"/>
        <rFont val="Arial"/>
        <family val="2"/>
        <charset val="204"/>
      </rPr>
      <t xml:space="preserve"> листов в 1 пачке</t>
    </r>
  </si>
  <si>
    <t>за 1 лист</t>
  </si>
  <si>
    <t>Фанера ФК</t>
  </si>
  <si>
    <t>4/4</t>
  </si>
  <si>
    <t>НШ</t>
  </si>
  <si>
    <t>1525 х 1525</t>
  </si>
  <si>
    <t>2/4</t>
  </si>
  <si>
    <t>Ш2</t>
  </si>
  <si>
    <t>Фанера ФСФ</t>
  </si>
  <si>
    <t xml:space="preserve"> </t>
  </si>
  <si>
    <t>1220 х 2440</t>
  </si>
  <si>
    <t>Фанера ФОБ ламинированная</t>
  </si>
  <si>
    <t xml:space="preserve"> УШ</t>
  </si>
  <si>
    <t>F/F</t>
  </si>
  <si>
    <t>OSB-3  Kalevala</t>
  </si>
  <si>
    <t>глад/ глад</t>
  </si>
  <si>
    <t>1250 х 2500</t>
  </si>
  <si>
    <t>Производитель фанеры и латофлексов завод "Парижская Коммуна" г.Ярославль</t>
  </si>
  <si>
    <t>Производитель OSB ООО ДОК "Калевала". г. Петрозаводск</t>
  </si>
  <si>
    <t>Защита древесины</t>
  </si>
  <si>
    <t xml:space="preserve">Размер / Объем </t>
  </si>
  <si>
    <t>Огне-биозащита</t>
  </si>
  <si>
    <t xml:space="preserve">Антисептик Зелест А-3 / фисташковый / готовый состав </t>
  </si>
  <si>
    <t>литр.</t>
  </si>
  <si>
    <t>Антисептик Зелест А-3 / фисташковый / готовый состав</t>
  </si>
  <si>
    <t>Антисептик Зелест А-4 Евробио / фисташковый / готовый состав</t>
  </si>
  <si>
    <t>Огне-биозащита Зелест О-1 плюс / малиновый / готовый состав</t>
  </si>
  <si>
    <t>Огне-биозащита Зелест О-3 проф / рубин / готовый состав</t>
  </si>
  <si>
    <t xml:space="preserve">Ткань вафельное полотно / хлопок 100% / white / белый </t>
  </si>
  <si>
    <t>0,4 * 50</t>
  </si>
  <si>
    <t>метр</t>
  </si>
  <si>
    <t>Отдел продаж: +7(909) 921-66-99, +7 (903) 770-50-20, +7 (921) 683-98-31, +7 926 417 00 08</t>
  </si>
  <si>
    <t>Цены в прайсе указаны оптовые: товар отпускается только УПАКОВКАМИ.</t>
  </si>
  <si>
    <t>Кол-во в упак. шт</t>
  </si>
  <si>
    <t xml:space="preserve">Ед. Изм. </t>
  </si>
  <si>
    <t xml:space="preserve">Цена(руб)     ОПТ  </t>
  </si>
  <si>
    <r>
      <rPr>
        <sz val="8"/>
        <rFont val="Arial"/>
        <family val="2"/>
        <charset val="204"/>
      </rPr>
      <t xml:space="preserve">Цена(руб) </t>
    </r>
    <r>
      <rPr>
        <b/>
        <sz val="8"/>
        <rFont val="Arial"/>
        <family val="2"/>
        <charset val="204"/>
      </rPr>
      <t>РОЗНИЦА</t>
    </r>
  </si>
  <si>
    <t>Заглушки деревянные грибок</t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</si>
  <si>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8/13 мм</t>
    </r>
  </si>
  <si>
    <t>упак</t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</si>
  <si>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10/15, 12/20, 14/22, 16/25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</si>
  <si>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20/30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</si>
  <si>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25/33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</si>
  <si>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30/35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</si>
  <si>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35/41мм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</si>
  <si>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40/46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</si>
  <si>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50/60 мм</t>
    </r>
  </si>
  <si>
    <r>
      <rPr>
        <sz val="9"/>
        <color rgb="FF000000"/>
        <rFont val="Arial"/>
        <family val="2"/>
        <charset val="204"/>
      </rPr>
      <t xml:space="preserve">Заглушка грибок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55/62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</si>
  <si>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8/13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</si>
  <si>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10/15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</si>
  <si>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12/20, 14/22, 16/25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</si>
  <si>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20/30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</si>
  <si>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25/33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</si>
  <si>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30/35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</si>
  <si>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35/41мм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</si>
  <si>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40/46 мм</t>
    </r>
  </si>
  <si>
    <r>
      <rPr>
        <sz val="9"/>
        <color rgb="FF000000"/>
        <rFont val="Arial"/>
        <family val="2"/>
        <charset val="204"/>
      </rPr>
      <t xml:space="preserve">Заглушка грибок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50/60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</si>
  <si>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8/13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</si>
  <si>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10/15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</si>
  <si>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12/20, 14/22, 16/25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</si>
  <si>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20/30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</si>
  <si>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25/33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</si>
  <si>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30/35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</si>
  <si>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35/41мм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</si>
  <si>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40/46 мм</t>
    </r>
  </si>
  <si>
    <r>
      <rPr>
        <sz val="9"/>
        <color rgb="FF000000"/>
        <rFont val="Arial"/>
        <family val="2"/>
        <charset val="204"/>
      </rPr>
      <t xml:space="preserve">Заглушка грибок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50/60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</si>
  <si>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8/13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</si>
  <si>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10/15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</si>
  <si>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12/20, 14/22, 16/25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</si>
  <si>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20/30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</si>
  <si>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25/33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</si>
  <si>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30/35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</si>
  <si>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35/41мм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</si>
  <si>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40/46 мм</t>
    </r>
  </si>
  <si>
    <r>
      <rPr>
        <sz val="9"/>
        <color rgb="FF000000"/>
        <rFont val="Arial"/>
        <family val="2"/>
        <charset val="204"/>
      </rPr>
      <t xml:space="preserve">Заглушка грибок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50/60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</si>
  <si>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8/13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</si>
  <si>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10/15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</si>
  <si>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12/20, 14/22, 16/25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</si>
  <si>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20/30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</si>
  <si>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25/33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</si>
  <si>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30/35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</si>
  <si>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35/41мм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</si>
  <si>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40/46 мм</t>
    </r>
  </si>
  <si>
    <r>
      <rPr>
        <sz val="9"/>
        <color rgb="FF000000"/>
        <rFont val="Arial"/>
        <family val="2"/>
        <charset val="204"/>
      </rPr>
      <t xml:space="preserve">Заглушка грибок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50/60 мм</t>
    </r>
  </si>
  <si>
    <t>от 10.08.2022 г.</t>
  </si>
  <si>
    <t>e-mail: sklad@belka35.ooo</t>
  </si>
  <si>
    <t>Пробки деревянные</t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</si>
  <si>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8, 10, 12, 14, 16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</si>
  <si>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20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</si>
  <si>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>ø</t>
    </r>
    <r>
      <rPr>
        <sz val="9"/>
        <color rgb="FF000000"/>
        <rFont val="Arial"/>
        <family val="2"/>
        <charset val="204"/>
      </rPr>
      <t xml:space="preserve"> 25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</si>
  <si>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30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</si>
  <si>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35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</si>
  <si>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40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</si>
  <si>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50 мм</t>
    </r>
  </si>
  <si>
    <r>
      <rPr>
        <sz val="9"/>
        <color rgb="FF000000"/>
        <rFont val="Arial"/>
        <family val="2"/>
        <charset val="204"/>
      </rPr>
      <t xml:space="preserve">Пробка Сосна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60 мм</t>
    </r>
  </si>
  <si>
    <r>
      <rPr>
        <sz val="9"/>
        <color rgb="FF000000"/>
        <rFont val="Arial"/>
        <family val="2"/>
        <charset val="204"/>
      </rPr>
      <t xml:space="preserve">Пробка Лиственница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8, 10, 12, 14, 16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</si>
  <si>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20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</si>
  <si>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25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</si>
  <si>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30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</si>
  <si>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35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</si>
  <si>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40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</si>
  <si>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50 мм</t>
    </r>
  </si>
  <si>
    <r>
      <rPr>
        <sz val="9"/>
        <color rgb="FF000000"/>
        <rFont val="Arial"/>
        <family val="2"/>
        <charset val="204"/>
      </rPr>
      <t>Пробка Лиственница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60 мм</t>
    </r>
  </si>
  <si>
    <r>
      <rPr>
        <sz val="9"/>
        <color rgb="FF000000"/>
        <rFont val="Arial"/>
        <family val="2"/>
        <charset val="204"/>
      </rPr>
      <t xml:space="preserve">Пробка Бук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8, 10, 12, 14, 16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</si>
  <si>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20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</si>
  <si>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25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</si>
  <si>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30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</si>
  <si>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35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</si>
  <si>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40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</si>
  <si>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50 мм</t>
    </r>
  </si>
  <si>
    <r>
      <rPr>
        <sz val="9"/>
        <color rgb="FF000000"/>
        <rFont val="Arial"/>
        <family val="2"/>
        <charset val="204"/>
      </rPr>
      <t>Пробка Бук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60 мм</t>
    </r>
  </si>
  <si>
    <r>
      <rPr>
        <sz val="9"/>
        <color rgb="FF000000"/>
        <rFont val="Arial"/>
        <family val="2"/>
        <charset val="204"/>
      </rPr>
      <t xml:space="preserve">Пробка Ясень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8, 10, 12, 14, 16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</si>
  <si>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20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</si>
  <si>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25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</si>
  <si>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30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</si>
  <si>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35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</si>
  <si>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40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</si>
  <si>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50 мм</t>
    </r>
  </si>
  <si>
    <r>
      <rPr>
        <sz val="9"/>
        <color rgb="FF000000"/>
        <rFont val="Arial"/>
        <family val="2"/>
        <charset val="204"/>
      </rPr>
      <t>Пробка Ясень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60 мм</t>
    </r>
  </si>
  <si>
    <r>
      <rPr>
        <sz val="9"/>
        <color rgb="FF000000"/>
        <rFont val="Arial"/>
        <family val="2"/>
        <charset val="204"/>
      </rPr>
      <t xml:space="preserve">Пробка Дуб </t>
    </r>
    <r>
      <rPr>
        <sz val="11"/>
        <color rgb="FF000000"/>
        <rFont val="Arial"/>
        <family val="2"/>
        <charset val="204"/>
      </rPr>
      <t xml:space="preserve">ø </t>
    </r>
    <r>
      <rPr>
        <sz val="9"/>
        <color rgb="FF000000"/>
        <rFont val="Arial"/>
        <family val="2"/>
        <charset val="204"/>
      </rPr>
      <t>8, 10, 12, 14, 16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</si>
  <si>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20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</si>
  <si>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25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</si>
  <si>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30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</si>
  <si>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35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</si>
  <si>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40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</si>
  <si>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50 мм</t>
    </r>
  </si>
  <si>
    <r>
      <rPr>
        <sz val="9"/>
        <color rgb="FF000000"/>
        <rFont val="Arial"/>
        <family val="2"/>
        <charset val="204"/>
      </rPr>
      <t>Пробка Дуб</t>
    </r>
    <r>
      <rPr>
        <sz val="11"/>
        <color rgb="FF000000"/>
        <rFont val="Arial"/>
        <family val="2"/>
        <charset val="204"/>
      </rPr>
      <t xml:space="preserve"> ø </t>
    </r>
    <r>
      <rPr>
        <sz val="9"/>
        <color rgb="FF000000"/>
        <rFont val="Arial"/>
        <family val="2"/>
        <charset val="204"/>
      </rPr>
      <t>60 мм</t>
    </r>
  </si>
  <si>
    <t>Шкант (нагель) деревянные гладкий</t>
  </si>
  <si>
    <t xml:space="preserve">Шкант Береза           </t>
  </si>
  <si>
    <t>Ø 7, 8 мм</t>
  </si>
  <si>
    <t xml:space="preserve">       L-1000 мм</t>
  </si>
  <si>
    <t>Ø 10, 12 мм</t>
  </si>
  <si>
    <t>Ø 15 мм</t>
  </si>
  <si>
    <t>Ø 20 мм</t>
  </si>
  <si>
    <t>Ø 25 мм</t>
  </si>
  <si>
    <t>Ø 30, 32 мм</t>
  </si>
  <si>
    <t>Ø 40 мм</t>
  </si>
  <si>
    <t>Шкант Сосна</t>
  </si>
  <si>
    <t>Шкант Лиственница</t>
  </si>
  <si>
    <t xml:space="preserve">       L-150 мм</t>
  </si>
  <si>
    <t xml:space="preserve">       L-200 мм</t>
  </si>
  <si>
    <t>Шкант (нагель) деревянные с насечкой</t>
  </si>
  <si>
    <t xml:space="preserve">Шкант Береза с насечкой          </t>
  </si>
  <si>
    <t>Ø 8 мм</t>
  </si>
  <si>
    <t xml:space="preserve">       L-30 мм</t>
  </si>
  <si>
    <t xml:space="preserve">       L-40 мм</t>
  </si>
  <si>
    <t xml:space="preserve">       L-50 мм</t>
  </si>
  <si>
    <t xml:space="preserve">       L-60 мм</t>
  </si>
  <si>
    <t>Ø 10 мм</t>
  </si>
  <si>
    <t>Абразивные материалы</t>
  </si>
  <si>
    <t>Наименование</t>
  </si>
  <si>
    <t>Зернистость</t>
  </si>
  <si>
    <t>Цена (руб)</t>
  </si>
  <si>
    <t>Круги шлифовальный на липучке</t>
  </si>
  <si>
    <t>Круг шлифовальный на липучке Klingspor PS 18 EK / Ø125 мм</t>
  </si>
  <si>
    <t>GLS5-8 отв. / без отверстий</t>
  </si>
  <si>
    <t>60, 80, 100, 120, 150, 180, 220, 240</t>
  </si>
  <si>
    <t>Круг шлифовальный на липучке Klingspor PS 18 EK / Ø150мм</t>
  </si>
  <si>
    <t>GLS1-9 отв. / GLS3-6 отв.  / без отверстий</t>
  </si>
  <si>
    <t>Шлифовальные ленты бесконечные</t>
  </si>
  <si>
    <t>Круг шлифовальный на липучке Klingspor LS307X / 100 * 610 мм</t>
  </si>
  <si>
    <t xml:space="preserve">100, 120, 150, </t>
  </si>
  <si>
    <t>Круг шлифовальный на липучке Klingspor LS307X / 75 * 533 мм</t>
  </si>
  <si>
    <t>Круг шлифовальный на липучке Klingspor LS307X / 75 * 457 мм</t>
  </si>
  <si>
    <t>Шлифовальные губки и бруски</t>
  </si>
  <si>
    <t>Шлифовальная губка Klingspor SW501 / 10*98*123 мм / 2-х ст.</t>
  </si>
  <si>
    <t>100, 120, 150</t>
  </si>
  <si>
    <t>Шлифовальная губка Klingspor SK500, SK500B / 25*68*98 мм / 4-х ст.</t>
  </si>
  <si>
    <t>80, 100, 120, 150, 180, 220</t>
  </si>
  <si>
    <t>Размер</t>
  </si>
  <si>
    <t>Цена руб.</t>
  </si>
  <si>
    <t>Скрытый крепеж</t>
  </si>
  <si>
    <t>Кляймер для вагонки / упаковка 100 штук</t>
  </si>
  <si>
    <t>№3, 4, 5, 6, 7, 8</t>
  </si>
  <si>
    <t>Кляймер для вагонки усиленный / упаковка 100 штук</t>
  </si>
  <si>
    <t>№4, 5, 6, 7, 8</t>
  </si>
  <si>
    <t>Кляймер для вагонки и панелей "Профи"  / упаковка 100 штук</t>
  </si>
  <si>
    <t>от 4 до 8 мм</t>
  </si>
  <si>
    <t>OSFIX Конструктор 190 нержавеющая сталь /6 /2 /0</t>
  </si>
  <si>
    <t>дистанцир / 6 / 2 / 0 мм</t>
  </si>
  <si>
    <t>OSFIX Конструктор 190 термодиффузия /6 /2 /0</t>
  </si>
  <si>
    <t>OSFIX Конструктор 190 цинк /6 /2 /0</t>
  </si>
  <si>
    <t>OSFIX Конструктор 145 нержавеющая сталь /6 /2 /0</t>
  </si>
  <si>
    <t>OSFIX Конструктор 145 термодиффузия /6 /2 /0</t>
  </si>
  <si>
    <t>OSFIX Конструктор 145 цинк /6 /2 /0</t>
  </si>
  <si>
    <t>OSFIX Конструктор 75 нержавеющая сталь /6 /2 /0</t>
  </si>
  <si>
    <t>OSFIX Конструктор 75 термодиффузия /6 /2 /0</t>
  </si>
  <si>
    <t>OSFIX Конструктор 75 цинк /6 /2 /0</t>
  </si>
  <si>
    <t xml:space="preserve">OSFIX крепление молния 190 цинк </t>
  </si>
  <si>
    <t xml:space="preserve">с дистанциром </t>
  </si>
  <si>
    <t xml:space="preserve">OSFIX крепление молния 145 цинк </t>
  </si>
  <si>
    <t xml:space="preserve">OSFIX крепление молния 76 цинк </t>
  </si>
  <si>
    <t>Средства индивидуальной защиты</t>
  </si>
  <si>
    <t xml:space="preserve"> Наименование</t>
  </si>
  <si>
    <t>Маска защитная с клапаном Китай / FFP1 / пятислойная / белая</t>
  </si>
  <si>
    <t>Перчатки рабочие х/б 5 нити / ПВХ нанесение / класс.10 / белые / черные</t>
  </si>
  <si>
    <t>пара</t>
  </si>
  <si>
    <t xml:space="preserve">Перчатки рабочие х/б с двойным латексным покрытием "Стандарт" / класс.13 </t>
  </si>
  <si>
    <t>Упаковочные материалы</t>
  </si>
  <si>
    <t>Скотч лента / прозрачный / 100 м</t>
  </si>
  <si>
    <t>Стрейч   20 мкр / ширина 495 мм / 2,8 кг</t>
  </si>
  <si>
    <t xml:space="preserve">шт </t>
  </si>
  <si>
    <t>Вернуться в содержание прайса klodek.ru</t>
  </si>
  <si>
    <t xml:space="preserve">Цена(руб)     ОПТ </t>
  </si>
  <si>
    <t>Скобяные изделия</t>
  </si>
  <si>
    <t>Петля бабочка Vagner (100*75*2-Р2-АВ)</t>
  </si>
  <si>
    <t>Ручка скоба Омега (РС-80 / бронза)</t>
  </si>
  <si>
    <t>Петля накладная УФ / без покрытия (ПН1-85 / левая)</t>
  </si>
  <si>
    <t>Петля накладная УФ / без покрытия (ПН1-85 / правая)</t>
  </si>
  <si>
    <t>Петля накладная УФ / без покрытия (ПН1-110 / левая)</t>
  </si>
  <si>
    <t>Петля накладная УФ / без покрытия (ПН1-110 / правая)</t>
  </si>
  <si>
    <t>Петля стрела Amig (551-150*100*1,5 / черный)</t>
  </si>
  <si>
    <t>Петля накладная Тифлос (ПН 1-85 / правая / хим.оксид)</t>
  </si>
  <si>
    <t>Петля накладная Тифлос (ПН 1-85 / левая / хим.оксид)</t>
  </si>
  <si>
    <t>Петля накладная Тифлос (ПН 5-40 / хим.оксид)</t>
  </si>
  <si>
    <t>Ручка скоба УФ (РС-100 / цинк)</t>
  </si>
  <si>
    <t>Ручка скоба Омега (РС-80 / медь)</t>
  </si>
  <si>
    <t>Брус обрезной 2 сорт</t>
  </si>
  <si>
    <t>Брус обрезной2 сорт</t>
  </si>
  <si>
    <r>
      <t xml:space="preserve">Кол-во\Объём\Полезная S </t>
    </r>
    <r>
      <rPr>
        <sz val="9"/>
        <rFont val="Arial"/>
        <family val="2"/>
        <charset val="204"/>
      </rPr>
      <t>в 1 упаковке</t>
    </r>
  </si>
  <si>
    <r>
      <t xml:space="preserve">Цена(руб)     </t>
    </r>
    <r>
      <rPr>
        <b/>
        <sz val="9"/>
        <rFont val="Arial"/>
        <family val="2"/>
        <charset val="204"/>
      </rPr>
      <t xml:space="preserve">ОПТ  </t>
    </r>
  </si>
  <si>
    <r>
      <t xml:space="preserve">Цена(руб)    </t>
    </r>
    <r>
      <rPr>
        <b/>
        <sz val="9"/>
        <rFont val="Arial"/>
        <family val="2"/>
        <charset val="204"/>
      </rPr>
      <t>РОЗНИЦА</t>
    </r>
  </si>
  <si>
    <t>длина мм.</t>
  </si>
  <si>
    <t>ширина мм.</t>
  </si>
  <si>
    <t>толщина мм.</t>
  </si>
  <si>
    <t>800, 900, 1000, 1200, 1500, 2000, 2500, 3000</t>
  </si>
  <si>
    <t>Цена опт</t>
  </si>
  <si>
    <t>Цена Розница</t>
  </si>
  <si>
    <t>Категория</t>
  </si>
  <si>
    <t>Массив древесины</t>
  </si>
  <si>
    <r>
      <rPr>
        <b/>
        <sz val="10"/>
        <rFont val="Arial"/>
        <family val="2"/>
        <charset val="204"/>
      </rPr>
      <t>порода древесины:</t>
    </r>
    <r>
      <rPr>
        <b/>
        <sz val="14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Ель</t>
    </r>
  </si>
  <si>
    <t>сращенный</t>
  </si>
  <si>
    <t>200, 250, 300, 400, 500,600, 800, 1000</t>
  </si>
  <si>
    <t>АЕодн</t>
  </si>
  <si>
    <t>от 900 до 1500</t>
  </si>
  <si>
    <t>от 2000 до 2400</t>
  </si>
  <si>
    <t>от 2500 до 3000</t>
  </si>
  <si>
    <t>300, 400, 500, 600, 800, 1000, 1200</t>
  </si>
  <si>
    <t>200, 300, 400, 500, 600, 800, 1000</t>
  </si>
  <si>
    <t>200, 250, 300, 400, 500, 600, 800, 1000</t>
  </si>
  <si>
    <r>
      <rPr>
        <b/>
        <sz val="10"/>
        <color theme="1"/>
        <rFont val="Arial"/>
        <family val="2"/>
        <charset val="204"/>
      </rPr>
      <t>порода древесины:</t>
    </r>
    <r>
      <rPr>
        <b/>
        <sz val="7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>Сосна</t>
    </r>
  </si>
  <si>
    <r>
      <rPr>
        <b/>
        <sz val="10"/>
        <color theme="1"/>
        <rFont val="Arial"/>
        <family val="2"/>
        <charset val="204"/>
      </rPr>
      <t>порода древесины:</t>
    </r>
    <r>
      <rPr>
        <b/>
        <sz val="7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>Лиственница</t>
    </r>
  </si>
  <si>
    <t>АА</t>
  </si>
  <si>
    <t>Мебельный щит 15.11.2022</t>
  </si>
  <si>
    <t>200, 300, 400, 500, 600, 800</t>
  </si>
  <si>
    <t>300, 400, 500, 600, 800</t>
  </si>
  <si>
    <t>1000, 1200</t>
  </si>
  <si>
    <t>от 1000 до 1900</t>
  </si>
  <si>
    <t>сращенный или цельноламельный</t>
  </si>
  <si>
    <t>цельноламельный</t>
  </si>
  <si>
    <t>Лестничные элементы 01.12.2022</t>
  </si>
  <si>
    <t>Категория А/А  - сращенная безсучковая продукция (открытый/закрытый микрошип)</t>
  </si>
  <si>
    <t xml:space="preserve">Категория А/В - сращенная или цельноламельная с сучком продукция </t>
  </si>
  <si>
    <t>А/А</t>
  </si>
  <si>
    <t>А/В</t>
  </si>
  <si>
    <t>В/С</t>
  </si>
  <si>
    <t xml:space="preserve">заглушки пробки шканты </t>
  </si>
  <si>
    <t xml:space="preserve">Цена ОПТ  </t>
  </si>
  <si>
    <r>
      <t xml:space="preserve">Порода древесины                 </t>
    </r>
    <r>
      <rPr>
        <b/>
        <sz val="20"/>
        <color rgb="FF000000"/>
        <rFont val="Calibri"/>
        <family val="2"/>
        <charset val="204"/>
      </rPr>
      <t>Ель / Сосна</t>
    </r>
  </si>
  <si>
    <t>Мебельный щит. толщ.18мм, шир. от 200 до 1200мм. длина. от 800 до 3200мм</t>
  </si>
  <si>
    <t xml:space="preserve">Ступени  40 х 300 х 800; 900; 1000; 1200мм.         </t>
  </si>
  <si>
    <t>Окончание поручня 45 х 65, с поручнем 150мм</t>
  </si>
  <si>
    <r>
      <t xml:space="preserve">Цена </t>
    </r>
    <r>
      <rPr>
        <b/>
        <sz val="10"/>
        <color theme="1" tint="0.14999847407452621"/>
        <rFont val="Arial"/>
        <family val="2"/>
        <charset val="204"/>
      </rPr>
      <t>РОЗНИЦА</t>
    </r>
  </si>
  <si>
    <t>от 5,8 р</t>
  </si>
  <si>
    <t>Категория В/С - сращенная или цельноламельная с сучком продукция , но допускается незначительная синева</t>
  </si>
  <si>
    <t>Мебельный щит. толщ.28мм, шир. от 200 до 1200мм. длина. от 800 до 3200мм</t>
  </si>
  <si>
    <t>Мебельный щит. толщ.40мм, шир. от 200 до 1200мм. длина. от 800 до 3200мм</t>
  </si>
  <si>
    <t>Поручень 45 х 65 (для балясины 50*50)  длина: 2500; 3000; 3500; 4000 мм.</t>
  </si>
  <si>
    <t>Поручень 45 х 75 (для балясины 50*50)  длина: 2500; 3000; 3500; 4000 мм.</t>
  </si>
  <si>
    <t>Поручень круглый ø-50мм (для плоских балясин ) дл. 3000; 4000 мм.</t>
  </si>
  <si>
    <t>Шар  декоративный ø-80 мм</t>
  </si>
  <si>
    <t>Шар  декоративный ø-100 мм</t>
  </si>
  <si>
    <t>Шар  декоративный ø-120 мм</t>
  </si>
  <si>
    <t>Шар  декоративный ø-150 мм</t>
  </si>
  <si>
    <r>
      <t xml:space="preserve">Косоур (Тетива) </t>
    </r>
    <r>
      <rPr>
        <b/>
        <sz val="9"/>
        <color rgb="FF000000"/>
        <rFont val="Arial"/>
        <family val="2"/>
        <charset val="204"/>
      </rPr>
      <t>50</t>
    </r>
    <r>
      <rPr>
        <sz val="9"/>
        <color rgb="FF000000"/>
        <rFont val="Arial"/>
        <family val="2"/>
        <charset val="204"/>
      </rPr>
      <t xml:space="preserve"> х 300 х 2500; 3000; 3500; 4000, 5000, 6000 мм.</t>
    </r>
  </si>
  <si>
    <r>
      <t xml:space="preserve">Косоур (Тетива) </t>
    </r>
    <r>
      <rPr>
        <b/>
        <sz val="9"/>
        <color rgb="FF000000"/>
        <rFont val="Arial"/>
        <family val="2"/>
        <charset val="204"/>
      </rPr>
      <t>60</t>
    </r>
    <r>
      <rPr>
        <sz val="9"/>
        <color rgb="FF000000"/>
        <rFont val="Arial"/>
        <family val="2"/>
        <charset val="204"/>
      </rPr>
      <t xml:space="preserve"> х 300 х 2500; 3000; 3500; 4000, 5000, 6000 мм.</t>
    </r>
  </si>
  <si>
    <r>
      <t xml:space="preserve">Брус клееный 80*80  </t>
    </r>
    <r>
      <rPr>
        <b/>
        <sz val="9"/>
        <color rgb="FF000000"/>
        <rFont val="Arial"/>
        <family val="2"/>
        <charset val="204"/>
      </rPr>
      <t>2-4х ламельный</t>
    </r>
    <r>
      <rPr>
        <sz val="9"/>
        <color rgb="FF000000"/>
        <rFont val="Arial"/>
        <family val="2"/>
        <charset val="204"/>
      </rPr>
      <t xml:space="preserve">   длина 3000; 4000; 6000 мм.</t>
    </r>
  </si>
  <si>
    <r>
      <t>Брус клееный 100*100</t>
    </r>
    <r>
      <rPr>
        <b/>
        <sz val="9"/>
        <color rgb="FF000000"/>
        <rFont val="Arial"/>
        <family val="2"/>
        <charset val="204"/>
      </rPr>
      <t xml:space="preserve"> 2-4х ламельный</t>
    </r>
    <r>
      <rPr>
        <sz val="9"/>
        <color rgb="FF000000"/>
        <rFont val="Arial"/>
        <family val="2"/>
        <charset val="204"/>
      </rPr>
      <t xml:space="preserve">  длина 3000; 4000; 6000 мм.</t>
    </r>
  </si>
  <si>
    <r>
      <t>Брус клееный 80*80</t>
    </r>
    <r>
      <rPr>
        <b/>
        <sz val="9"/>
        <color rgb="FF000000"/>
        <rFont val="Arial"/>
        <family val="2"/>
        <charset val="204"/>
      </rPr>
      <t xml:space="preserve"> в рубашке</t>
    </r>
    <r>
      <rPr>
        <sz val="9"/>
        <color rgb="FF000000"/>
        <rFont val="Arial"/>
        <family val="2"/>
        <charset val="204"/>
      </rPr>
      <t xml:space="preserve">   длина 3000; 4000; 6000 мм.</t>
    </r>
  </si>
  <si>
    <r>
      <t xml:space="preserve">Брус клееный 100*100 </t>
    </r>
    <r>
      <rPr>
        <b/>
        <sz val="9"/>
        <color rgb="FF000000"/>
        <rFont val="Arial"/>
        <family val="2"/>
        <charset val="204"/>
      </rPr>
      <t>в рубашке</t>
    </r>
    <r>
      <rPr>
        <sz val="9"/>
        <color rgb="FF000000"/>
        <rFont val="Arial"/>
        <family val="2"/>
        <charset val="204"/>
      </rPr>
      <t xml:space="preserve">  длина 3000; 4000; 6000 мм.</t>
    </r>
  </si>
  <si>
    <t>Размер мм.</t>
  </si>
  <si>
    <t>Уголок равносторонний</t>
  </si>
  <si>
    <t xml:space="preserve">гладкий </t>
  </si>
  <si>
    <t>Уголок разносторонний</t>
  </si>
  <si>
    <t xml:space="preserve"> гладкий </t>
  </si>
  <si>
    <t>форма / рисунок</t>
  </si>
  <si>
    <t xml:space="preserve">Евро </t>
  </si>
  <si>
    <t xml:space="preserve">Плинтус </t>
  </si>
  <si>
    <t xml:space="preserve">Раскладка </t>
  </si>
  <si>
    <t>гладкая</t>
  </si>
  <si>
    <t xml:space="preserve">фигурный, гладкий </t>
  </si>
  <si>
    <t xml:space="preserve">Плинтус (Галтель) </t>
  </si>
  <si>
    <t>фигурный, гладкий</t>
  </si>
  <si>
    <t>Наличник</t>
  </si>
  <si>
    <t>Доборная доска</t>
  </si>
  <si>
    <t>гладкий</t>
  </si>
  <si>
    <t xml:space="preserve">Штапик </t>
  </si>
  <si>
    <t>большой</t>
  </si>
  <si>
    <t>маленький</t>
  </si>
  <si>
    <r>
      <rPr>
        <b/>
        <sz val="10"/>
        <color rgb="FF000000"/>
        <rFont val="Arial"/>
        <family val="2"/>
        <charset val="204"/>
      </rPr>
      <t>80 * 80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</si>
  <si>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70 * 70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</si>
  <si>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60 * 60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</si>
  <si>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50 * 50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</si>
  <si>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40 * 40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</si>
  <si>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30 * 30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</si>
  <si>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50 * 70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</si>
  <si>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40 * 60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</si>
  <si>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30 * 50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</si>
  <si>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>20 * 40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</si>
  <si>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7 * </t>
    </r>
    <r>
      <rPr>
        <b/>
        <sz val="10"/>
        <color rgb="FF000000"/>
        <rFont val="Arial"/>
        <family val="2"/>
        <charset val="204"/>
      </rPr>
      <t>60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</si>
  <si>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7 * </t>
    </r>
    <r>
      <rPr>
        <b/>
        <sz val="10"/>
        <color rgb="FF000000"/>
        <rFont val="Arial"/>
        <family val="2"/>
        <charset val="204"/>
      </rPr>
      <t>50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</si>
  <si>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7 * </t>
    </r>
    <r>
      <rPr>
        <b/>
        <sz val="10"/>
        <color rgb="FF000000"/>
        <rFont val="Arial"/>
        <family val="2"/>
        <charset val="204"/>
      </rPr>
      <t>40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</si>
  <si>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7 * </t>
    </r>
    <r>
      <rPr>
        <b/>
        <sz val="10"/>
        <color rgb="FF000000"/>
        <rFont val="Arial"/>
        <family val="2"/>
        <charset val="204"/>
      </rPr>
      <t>30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</si>
  <si>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7 * </t>
    </r>
    <r>
      <rPr>
        <b/>
        <sz val="10"/>
        <color rgb="FF000000"/>
        <rFont val="Arial"/>
        <family val="2"/>
        <charset val="204"/>
      </rPr>
      <t>20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</si>
  <si>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18 * </t>
    </r>
    <r>
      <rPr>
        <b/>
        <sz val="10"/>
        <color rgb="FF000000"/>
        <rFont val="Arial"/>
        <family val="2"/>
        <charset val="204"/>
      </rPr>
      <t>65</t>
    </r>
    <r>
      <rPr>
        <sz val="10"/>
        <color rgb="FF000000"/>
        <rFont val="Arial"/>
        <family val="2"/>
        <charset val="204"/>
      </rPr>
      <t xml:space="preserve"> * 3000</t>
    </r>
  </si>
  <si>
    <r>
      <t>13 *</t>
    </r>
    <r>
      <rPr>
        <b/>
        <sz val="10"/>
        <color rgb="FF000000"/>
        <rFont val="Arial"/>
        <family val="2"/>
        <charset val="204"/>
      </rPr>
      <t xml:space="preserve"> 55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</si>
  <si>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13 * </t>
    </r>
    <r>
      <rPr>
        <b/>
        <sz val="10"/>
        <color rgb="FF000000"/>
        <rFont val="Arial"/>
        <family val="2"/>
        <charset val="204"/>
      </rPr>
      <t>45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</si>
  <si>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13 * </t>
    </r>
    <r>
      <rPr>
        <b/>
        <sz val="10"/>
        <color rgb="FF000000"/>
        <rFont val="Arial"/>
        <family val="2"/>
        <charset val="204"/>
      </rPr>
      <t>40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</si>
  <si>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35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</si>
  <si>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30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</si>
  <si>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25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</si>
  <si>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20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</si>
  <si>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140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</si>
  <si>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120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</si>
  <si>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100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</si>
  <si>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80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</si>
  <si>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70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</si>
  <si>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60</t>
    </r>
    <r>
      <rPr>
        <sz val="10"/>
        <color rgb="FF000000"/>
        <rFont val="Arial"/>
        <family val="2"/>
        <charset val="204"/>
      </rPr>
      <t xml:space="preserve"> * 2200, 3000</t>
    </r>
  </si>
  <si>
    <r>
      <t xml:space="preserve">12 * </t>
    </r>
    <r>
      <rPr>
        <b/>
        <sz val="10"/>
        <color rgb="FF000000"/>
        <rFont val="Arial"/>
        <family val="2"/>
        <charset val="204"/>
      </rPr>
      <t>200</t>
    </r>
    <r>
      <rPr>
        <sz val="10"/>
        <color rgb="FF000000"/>
        <rFont val="Arial"/>
        <family val="2"/>
        <charset val="204"/>
      </rPr>
      <t xml:space="preserve"> * 2200, 3000</t>
    </r>
  </si>
  <si>
    <r>
      <rPr>
        <b/>
        <sz val="9"/>
        <color rgb="FF000000"/>
        <rFont val="Arial"/>
        <family val="2"/>
        <charset val="204"/>
      </rPr>
      <t>34 * 70</t>
    </r>
    <r>
      <rPr>
        <sz val="9"/>
        <color rgb="FF000000"/>
        <rFont val="Arial"/>
        <family val="2"/>
        <charset val="204"/>
      </rPr>
      <t xml:space="preserve"> * 2100</t>
    </r>
  </si>
  <si>
    <r>
      <rPr>
        <b/>
        <sz val="9"/>
        <color rgb="FF000000"/>
        <rFont val="Arial"/>
        <family val="2"/>
        <charset val="204"/>
      </rPr>
      <t>30 * 70</t>
    </r>
    <r>
      <rPr>
        <sz val="9"/>
        <color rgb="FF000000"/>
        <rFont val="Arial"/>
        <family val="2"/>
        <charset val="204"/>
      </rPr>
      <t xml:space="preserve"> * 2100</t>
    </r>
  </si>
  <si>
    <r>
      <rPr>
        <b/>
        <sz val="10"/>
        <color rgb="FF000000"/>
        <rFont val="Arial"/>
        <family val="2"/>
        <charset val="204"/>
      </rPr>
      <t xml:space="preserve"> 10 * 15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</si>
  <si>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10"/>
        <color rgb="FF000000"/>
        <rFont val="Arial"/>
        <family val="2"/>
        <charset val="204"/>
      </rPr>
      <t xml:space="preserve"> 10 * 10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</si>
  <si>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18 * </t>
    </r>
    <r>
      <rPr>
        <b/>
        <sz val="10"/>
        <color rgb="FF000000"/>
        <rFont val="Arial"/>
        <family val="2"/>
        <charset val="204"/>
      </rPr>
      <t>95</t>
    </r>
    <r>
      <rPr>
        <sz val="10"/>
        <color rgb="FF000000"/>
        <rFont val="Arial"/>
        <family val="2"/>
        <charset val="204"/>
      </rPr>
      <t xml:space="preserve"> * 3000</t>
    </r>
  </si>
  <si>
    <r>
      <rPr>
        <b/>
        <sz val="9"/>
        <color rgb="FF000000"/>
        <rFont val="Arial"/>
        <family val="2"/>
        <charset val="204"/>
      </rPr>
      <t>34</t>
    </r>
    <r>
      <rPr>
        <sz val="11"/>
        <color theme="1"/>
        <rFont val="Calibri"/>
        <family val="2"/>
        <charset val="204"/>
        <scheme val="minor"/>
      </rPr>
      <t xml:space="preserve"> * 70</t>
    </r>
    <r>
      <rPr>
        <sz val="9"/>
        <color rgb="FF000000"/>
        <rFont val="Arial"/>
        <family val="2"/>
        <charset val="204"/>
      </rPr>
      <t xml:space="preserve"> * 2100</t>
    </r>
  </si>
  <si>
    <t>Ель АВ сращ</t>
  </si>
  <si>
    <r>
      <t xml:space="preserve">12 * </t>
    </r>
    <r>
      <rPr>
        <b/>
        <sz val="10"/>
        <color rgb="FF000000"/>
        <rFont val="Arial"/>
        <family val="2"/>
        <charset val="204"/>
      </rPr>
      <t>55</t>
    </r>
    <r>
      <rPr>
        <sz val="10"/>
        <color rgb="FF000000"/>
        <rFont val="Arial"/>
        <family val="2"/>
        <charset val="204"/>
      </rPr>
      <t xml:space="preserve"> * 3000</t>
    </r>
  </si>
  <si>
    <r>
      <t xml:space="preserve">Сосна </t>
    </r>
    <r>
      <rPr>
        <b/>
        <sz val="9"/>
        <color rgb="FF000000"/>
        <rFont val="Arial"/>
        <family val="2"/>
        <charset val="204"/>
      </rPr>
      <t>ВС</t>
    </r>
    <r>
      <rPr>
        <sz val="9"/>
        <color rgb="FF000000"/>
        <rFont val="Arial"/>
        <family val="2"/>
        <charset val="204"/>
      </rPr>
      <t xml:space="preserve"> сращ</t>
    </r>
  </si>
  <si>
    <t>Дверная коробка (брус) / четв-ть 40</t>
  </si>
  <si>
    <t>Цена (руб) опт</t>
  </si>
  <si>
    <t>Цена (руб) розница</t>
  </si>
  <si>
    <t>Погонажные изделия  от 24.12.2022</t>
  </si>
  <si>
    <r>
      <t xml:space="preserve">14 * </t>
    </r>
    <r>
      <rPr>
        <b/>
        <sz val="10"/>
        <color rgb="FF000000"/>
        <rFont val="Arial"/>
        <family val="2"/>
        <charset val="204"/>
      </rPr>
      <t>35</t>
    </r>
    <r>
      <rPr>
        <sz val="10"/>
        <color rgb="FF000000"/>
        <rFont val="Arial"/>
        <family val="2"/>
        <charset val="204"/>
      </rPr>
      <t xml:space="preserve"> * 3000</t>
    </r>
  </si>
  <si>
    <t>Объём в штуке</t>
  </si>
  <si>
    <t>кол-во штук</t>
  </si>
  <si>
    <t>Цена за штуки</t>
  </si>
  <si>
    <r>
      <t xml:space="preserve">Цена (руб)     </t>
    </r>
    <r>
      <rPr>
        <b/>
        <sz val="8"/>
        <rFont val="Arial"/>
        <family val="2"/>
        <charset val="204"/>
      </rPr>
      <t>Розница</t>
    </r>
  </si>
  <si>
    <r>
      <t xml:space="preserve">Цена (руб)        </t>
    </r>
    <r>
      <rPr>
        <b/>
        <sz val="8"/>
        <rFont val="Arial"/>
        <family val="2"/>
        <charset val="204"/>
      </rPr>
      <t xml:space="preserve">ОПТ  </t>
    </r>
  </si>
  <si>
    <t>Строганная продукция Ель / Сосна 10.01.2023</t>
  </si>
  <si>
    <t>Рейка строганная массив</t>
  </si>
  <si>
    <t>Рейка строганная массив / сращенная</t>
  </si>
  <si>
    <t>Рейка строганная сращенная</t>
  </si>
  <si>
    <t>Доска строганная</t>
  </si>
  <si>
    <r>
      <t>Объём\Кол-во</t>
    </r>
    <r>
      <rPr>
        <sz val="8"/>
        <rFont val="Arial"/>
        <family val="2"/>
        <charset val="204"/>
      </rPr>
      <t xml:space="preserve"> в 1 паллете</t>
    </r>
  </si>
  <si>
    <t>Строганная продукция из Лиственницы 10.01.2023</t>
  </si>
  <si>
    <r>
      <t>Объём\Кол-во</t>
    </r>
    <r>
      <rPr>
        <sz val="8"/>
        <color theme="1"/>
        <rFont val="Arial"/>
        <family val="2"/>
        <charset val="204"/>
      </rPr>
      <t xml:space="preserve"> в 1 паллете</t>
    </r>
  </si>
  <si>
    <r>
      <t xml:space="preserve">Кол-во\Объём\Полезная S </t>
    </r>
    <r>
      <rPr>
        <sz val="9"/>
        <color theme="1"/>
        <rFont val="Arial"/>
        <family val="2"/>
        <charset val="204"/>
      </rPr>
      <t>в 1 упаковке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</si>
</sst>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₽&quot;;\-#,##0\ &quot;₽&quot;"/>
    <numFmt numFmtId="42" formatCode="_-* #,##0\ &quot;₽&quot;_-;\-* #,##0\ &quot;₽&quot;_-;_-* &quot;-&quot;\ &quot;₽&quot;_-;_-@_-"/>
    <numFmt numFmtId="164" formatCode="0.000"/>
    <numFmt numFmtId="165" formatCode="0.0"/>
    <numFmt numFmtId="166" formatCode="0.0000"/>
    <numFmt numFmtId="167" formatCode="#,##0.0&quot; ₽&quot;"/>
    <numFmt numFmtId="168" formatCode="#,##0\ [$₽-419]"/>
    <numFmt numFmtId="169" formatCode="#,##0&quot; ₽&quot;"/>
    <numFmt numFmtId="170" formatCode="#,##0.00&quot; ₽&quot;"/>
    <numFmt numFmtId="171" formatCode="#,##0.00&quot; р.&quot;"/>
    <numFmt numFmtId="172" formatCode="#,##0\ &quot;₽&quot;"/>
    <numFmt numFmtId="173" formatCode="#,##0.0\ [$₽-419]"/>
  </numFmts>
  <fonts count="8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"/>
      <family val="2"/>
      <charset val="1"/>
    </font>
    <font>
      <sz val="11"/>
      <color rgb="FF000000"/>
      <name val="Arial"/>
      <family val="2"/>
      <charset val="204"/>
    </font>
    <font>
      <sz val="11"/>
      <color rgb="FFA6A6A6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A6A6A6"/>
      <name val="Arial"/>
      <family val="2"/>
      <charset val="204"/>
    </font>
    <font>
      <sz val="11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u/>
      <sz val="11"/>
      <color rgb="FF0563C1"/>
      <name val="Calibri"/>
      <family val="2"/>
      <charset val="1"/>
    </font>
    <font>
      <sz val="11"/>
      <color rgb="FFD9D9D9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1"/>
      <color rgb="FFF2F2F2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767171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F2F2F2"/>
      <name val="Arial"/>
      <family val="2"/>
      <charset val="204"/>
    </font>
    <font>
      <sz val="11"/>
      <color rgb="FF808080"/>
      <name val="Arial"/>
      <family val="2"/>
      <charset val="204"/>
    </font>
    <font>
      <b/>
      <sz val="8"/>
      <color rgb="FF333333"/>
      <name val="Arial"/>
      <family val="2"/>
      <charset val="204"/>
    </font>
    <font>
      <b/>
      <u/>
      <sz val="8"/>
      <color rgb="FF0563C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color rgb="FF1A1A18"/>
      <name val="Arial"/>
      <family val="2"/>
      <charset val="204"/>
    </font>
    <font>
      <sz val="12"/>
      <name val="Arial"/>
      <family val="2"/>
      <charset val="204"/>
    </font>
    <font>
      <b/>
      <i/>
      <u/>
      <sz val="11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color rgb="FF000000"/>
      <name val="Calibri"/>
      <family val="2"/>
      <charset val="1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1"/>
    </font>
    <font>
      <b/>
      <sz val="10"/>
      <color rgb="FF333333"/>
      <name val="Arial"/>
      <family val="2"/>
      <charset val="204"/>
    </font>
    <font>
      <b/>
      <sz val="20"/>
      <color rgb="FF000000"/>
      <name val="Calibri"/>
      <family val="2"/>
      <charset val="204"/>
    </font>
    <font>
      <b/>
      <sz val="16"/>
      <color theme="0" tint="-0.249977111117893"/>
      <name val="Calibri"/>
      <family val="2"/>
      <charset val="204"/>
    </font>
    <font>
      <sz val="11"/>
      <color theme="0" tint="-0.249977111117893"/>
      <name val="Arial"/>
      <family val="2"/>
      <charset val="204"/>
    </font>
    <font>
      <sz val="11"/>
      <color theme="0" tint="-0.249977111117893"/>
      <name val="Calibri"/>
      <family val="2"/>
      <charset val="1"/>
    </font>
    <font>
      <b/>
      <sz val="7"/>
      <color theme="0" tint="-0.249977111117893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u/>
      <sz val="9"/>
      <color rgb="FF0563C1"/>
      <name val="Calibri"/>
      <family val="2"/>
      <charset val="1"/>
    </font>
    <font>
      <u/>
      <sz val="10"/>
      <color rgb="FF0563C1"/>
      <name val="Calibri"/>
      <family val="2"/>
      <charset val="1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1"/>
    </font>
    <font>
      <sz val="11"/>
      <color theme="0"/>
      <name val="Arial"/>
      <family val="2"/>
      <charset val="204"/>
    </font>
    <font>
      <b/>
      <u/>
      <sz val="10"/>
      <color rgb="FF0563C1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F2F2F2"/>
      </patternFill>
    </fill>
    <fill>
      <patternFill patternType="solid">
        <fgColor rgb="FF99FF99"/>
        <bgColor rgb="FF92D050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92D050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92D050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92D050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2D050"/>
      </patternFill>
    </fill>
    <fill>
      <patternFill patternType="solid">
        <fgColor rgb="FFCCFFFF"/>
        <bgColor rgb="FFF2F2F2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rgb="FF92D05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FFFFF"/>
      </patternFill>
    </fill>
  </fills>
  <borders count="7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2" fillId="0" borderId="0" applyBorder="0" applyProtection="0"/>
    <xf numFmtId="0" fontId="2" fillId="0" borderId="0"/>
    <xf numFmtId="0" fontId="2" fillId="0" borderId="0"/>
    <xf numFmtId="0" fontId="3" fillId="0" borderId="0"/>
    <xf numFmtId="0" fontId="3" fillId="0" borderId="0"/>
  </cellStyleXfs>
  <cellXfs count="1194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164" fontId="13" fillId="2" borderId="8" xfId="0" applyNumberFormat="1" applyFont="1" applyFill="1" applyBorder="1" applyAlignment="1">
      <alignment horizontal="center" vertical="top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6" fillId="0" borderId="0" xfId="0" applyFont="1"/>
    <xf numFmtId="0" fontId="17" fillId="3" borderId="12" xfId="0" applyFont="1" applyFill="1" applyBorder="1"/>
    <xf numFmtId="0" fontId="13" fillId="3" borderId="1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" fontId="19" fillId="3" borderId="17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1" fontId="19" fillId="3" borderId="21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/>
    <xf numFmtId="0" fontId="17" fillId="2" borderId="23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7" fillId="3" borderId="21" xfId="0" applyFont="1" applyFill="1" applyBorder="1" applyAlignment="1">
      <alignment horizontal="center"/>
    </xf>
    <xf numFmtId="0" fontId="4" fillId="3" borderId="0" xfId="0" applyFont="1" applyFill="1"/>
    <xf numFmtId="0" fontId="17" fillId="0" borderId="25" xfId="0" applyFont="1" applyBorder="1"/>
    <xf numFmtId="0" fontId="4" fillId="0" borderId="0" xfId="0" applyFont="1" applyBorder="1"/>
    <xf numFmtId="165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5" fontId="26" fillId="4" borderId="13" xfId="0" applyNumberFormat="1" applyFont="1" applyFill="1" applyBorder="1" applyAlignment="1">
      <alignment horizontal="center" vertical="center" wrapText="1"/>
    </xf>
    <xf numFmtId="1" fontId="26" fillId="4" borderId="4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6" fontId="9" fillId="3" borderId="22" xfId="0" applyNumberFormat="1" applyFont="1" applyFill="1" applyBorder="1" applyAlignment="1">
      <alignment horizontal="center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1" fontId="9" fillId="5" borderId="30" xfId="0" applyNumberFormat="1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 vertical="center" wrapText="1"/>
    </xf>
    <xf numFmtId="1" fontId="9" fillId="3" borderId="21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horizontal="center" vertical="center" wrapText="1"/>
    </xf>
    <xf numFmtId="1" fontId="9" fillId="3" borderId="22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top" wrapText="1"/>
    </xf>
    <xf numFmtId="1" fontId="12" fillId="4" borderId="8" xfId="0" applyNumberFormat="1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2" fontId="12" fillId="4" borderId="8" xfId="0" applyNumberFormat="1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top" wrapText="1"/>
    </xf>
    <xf numFmtId="1" fontId="9" fillId="5" borderId="13" xfId="0" applyNumberFormat="1" applyFont="1" applyFill="1" applyBorder="1" applyAlignment="1">
      <alignment horizontal="center" vertical="center" wrapText="1"/>
    </xf>
    <xf numFmtId="1" fontId="9" fillId="5" borderId="21" xfId="0" applyNumberFormat="1" applyFont="1" applyFill="1" applyBorder="1" applyAlignment="1">
      <alignment horizontal="center" vertical="center" wrapText="1"/>
    </xf>
    <xf numFmtId="1" fontId="9" fillId="5" borderId="34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top" wrapText="1"/>
    </xf>
    <xf numFmtId="165" fontId="9" fillId="3" borderId="34" xfId="0" applyNumberFormat="1" applyFont="1" applyFill="1" applyBorder="1" applyAlignment="1">
      <alignment horizontal="center" vertical="center" wrapText="1"/>
    </xf>
    <xf numFmtId="1" fontId="9" fillId="3" borderId="41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6" fontId="9" fillId="3" borderId="18" xfId="0" applyNumberFormat="1" applyFont="1" applyFill="1" applyBorder="1" applyAlignment="1">
      <alignment horizontal="center" vertical="center" wrapText="1"/>
    </xf>
    <xf numFmtId="2" fontId="9" fillId="3" borderId="20" xfId="0" applyNumberFormat="1" applyFont="1" applyFill="1" applyBorder="1" applyAlignment="1">
      <alignment horizontal="center" vertical="center" wrapText="1"/>
    </xf>
    <xf numFmtId="1" fontId="9" fillId="5" borderId="44" xfId="0" applyNumberFormat="1" applyFont="1" applyFill="1" applyBorder="1" applyAlignment="1">
      <alignment horizontal="center" vertical="center" wrapText="1"/>
    </xf>
    <xf numFmtId="1" fontId="9" fillId="5" borderId="19" xfId="0" applyNumberFormat="1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top" wrapText="1"/>
    </xf>
    <xf numFmtId="0" fontId="12" fillId="4" borderId="40" xfId="0" applyFont="1" applyFill="1" applyBorder="1" applyAlignment="1">
      <alignment horizontal="center" vertical="top" wrapText="1"/>
    </xf>
    <xf numFmtId="1" fontId="19" fillId="5" borderId="22" xfId="0" applyNumberFormat="1" applyFont="1" applyFill="1" applyBorder="1" applyAlignment="1">
      <alignment horizontal="center" vertical="center" wrapText="1"/>
    </xf>
    <xf numFmtId="1" fontId="19" fillId="3" borderId="22" xfId="0" applyNumberFormat="1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 wrapText="1"/>
    </xf>
    <xf numFmtId="1" fontId="19" fillId="5" borderId="41" xfId="0" applyNumberFormat="1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165" fontId="12" fillId="4" borderId="47" xfId="0" applyNumberFormat="1" applyFont="1" applyFill="1" applyBorder="1" applyAlignment="1">
      <alignment horizontal="center" vertical="top" wrapText="1"/>
    </xf>
    <xf numFmtId="1" fontId="12" fillId="4" borderId="48" xfId="0" applyNumberFormat="1" applyFont="1" applyFill="1" applyBorder="1" applyAlignment="1">
      <alignment horizontal="center" vertical="top" wrapText="1"/>
    </xf>
    <xf numFmtId="0" fontId="12" fillId="4" borderId="47" xfId="0" applyFont="1" applyFill="1" applyBorder="1" applyAlignment="1">
      <alignment horizontal="center" vertical="top" wrapText="1"/>
    </xf>
    <xf numFmtId="2" fontId="12" fillId="4" borderId="48" xfId="0" applyNumberFormat="1" applyFont="1" applyFill="1" applyBorder="1" applyAlignment="1">
      <alignment horizontal="center" vertical="top" wrapText="1"/>
    </xf>
    <xf numFmtId="2" fontId="8" fillId="4" borderId="49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1" xfId="0" applyFont="1" applyFill="1" applyBorder="1" applyAlignment="1">
      <alignment horizontal="center" vertical="top" wrapText="1"/>
    </xf>
    <xf numFmtId="0" fontId="12" fillId="5" borderId="43" xfId="0" applyFont="1" applyFill="1" applyBorder="1" applyAlignment="1">
      <alignment horizontal="center" vertical="top" wrapText="1"/>
    </xf>
    <xf numFmtId="0" fontId="12" fillId="4" borderId="50" xfId="0" applyFont="1" applyFill="1" applyBorder="1" applyAlignment="1">
      <alignment horizontal="center" vertical="top" wrapText="1"/>
    </xf>
    <xf numFmtId="0" fontId="12" fillId="4" borderId="41" xfId="0" applyFont="1" applyFill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center"/>
    </xf>
    <xf numFmtId="0" fontId="19" fillId="3" borderId="20" xfId="0" applyFont="1" applyFill="1" applyBorder="1" applyAlignment="1">
      <alignment horizontal="center" vertical="center"/>
    </xf>
    <xf numFmtId="1" fontId="19" fillId="5" borderId="51" xfId="0" applyNumberFormat="1" applyFont="1" applyFill="1" applyBorder="1" applyAlignment="1">
      <alignment horizontal="center" vertical="center" wrapText="1"/>
    </xf>
    <xf numFmtId="1" fontId="19" fillId="5" borderId="23" xfId="0" applyNumberFormat="1" applyFont="1" applyFill="1" applyBorder="1" applyAlignment="1">
      <alignment horizontal="center" vertical="center" wrapText="1"/>
    </xf>
    <xf numFmtId="1" fontId="19" fillId="3" borderId="51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" fontId="9" fillId="5" borderId="31" xfId="0" applyNumberFormat="1" applyFont="1" applyFill="1" applyBorder="1" applyAlignment="1">
      <alignment horizontal="center" vertical="center" wrapText="1"/>
    </xf>
    <xf numFmtId="1" fontId="9" fillId="3" borderId="31" xfId="0" applyNumberFormat="1" applyFont="1" applyFill="1" applyBorder="1" applyAlignment="1">
      <alignment horizontal="center" vertical="center" wrapText="1"/>
    </xf>
    <xf numFmtId="165" fontId="11" fillId="3" borderId="17" xfId="0" applyNumberFormat="1" applyFont="1" applyFill="1" applyBorder="1" applyAlignment="1">
      <alignment horizontal="center" vertical="center" wrapText="1"/>
    </xf>
    <xf numFmtId="1" fontId="11" fillId="3" borderId="18" xfId="0" applyNumberFormat="1" applyFont="1" applyFill="1" applyBorder="1" applyAlignment="1">
      <alignment horizontal="center" vertical="center" wrapText="1"/>
    </xf>
    <xf numFmtId="1" fontId="9" fillId="5" borderId="51" xfId="0" applyNumberFormat="1" applyFont="1" applyFill="1" applyBorder="1" applyAlignment="1">
      <alignment horizontal="center" vertical="center" wrapText="1"/>
    </xf>
    <xf numFmtId="1" fontId="9" fillId="3" borderId="51" xfId="0" applyNumberFormat="1" applyFont="1" applyFill="1" applyBorder="1" applyAlignment="1">
      <alignment horizontal="center" vertical="center" wrapText="1"/>
    </xf>
    <xf numFmtId="167" fontId="14" fillId="3" borderId="5" xfId="0" applyNumberFormat="1" applyFont="1" applyFill="1" applyBorder="1" applyAlignment="1">
      <alignment horizontal="center" vertical="center" wrapText="1"/>
    </xf>
    <xf numFmtId="167" fontId="14" fillId="3" borderId="55" xfId="0" applyNumberFormat="1" applyFont="1" applyFill="1" applyBorder="1" applyAlignment="1">
      <alignment horizontal="center" vertical="center" wrapText="1"/>
    </xf>
    <xf numFmtId="0" fontId="19" fillId="5" borderId="54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0" fontId="21" fillId="0" borderId="0" xfId="1" applyFont="1" applyBorder="1" applyAlignment="1" applyProtection="1">
      <alignment vertical="center" wrapText="1"/>
    </xf>
    <xf numFmtId="0" fontId="33" fillId="3" borderId="4" xfId="0" applyFont="1" applyFill="1" applyBorder="1" applyAlignment="1">
      <alignment horizontal="center" vertical="center" readingOrder="1"/>
    </xf>
    <xf numFmtId="0" fontId="33" fillId="3" borderId="22" xfId="0" applyFont="1" applyFill="1" applyBorder="1" applyAlignment="1">
      <alignment horizontal="center" vertical="center" readingOrder="1"/>
    </xf>
    <xf numFmtId="0" fontId="33" fillId="3" borderId="41" xfId="0" applyFont="1" applyFill="1" applyBorder="1" applyAlignment="1">
      <alignment horizontal="center" vertical="center" readingOrder="1"/>
    </xf>
    <xf numFmtId="0" fontId="33" fillId="3" borderId="18" xfId="0" applyFont="1" applyFill="1" applyBorder="1" applyAlignment="1">
      <alignment horizontal="center" vertical="center" readingOrder="1"/>
    </xf>
    <xf numFmtId="0" fontId="33" fillId="3" borderId="22" xfId="0" applyFont="1" applyFill="1" applyBorder="1" applyAlignment="1">
      <alignment horizontal="left" vertical="center"/>
    </xf>
    <xf numFmtId="169" fontId="11" fillId="5" borderId="22" xfId="0" applyNumberFormat="1" applyFont="1" applyFill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3" borderId="18" xfId="0" applyFont="1" applyFill="1" applyBorder="1" applyAlignment="1">
      <alignment horizontal="center" vertical="center" wrapText="1"/>
    </xf>
    <xf numFmtId="167" fontId="11" fillId="3" borderId="18" xfId="0" applyNumberFormat="1" applyFont="1" applyFill="1" applyBorder="1" applyAlignment="1">
      <alignment horizontal="center" vertical="center"/>
    </xf>
    <xf numFmtId="169" fontId="11" fillId="5" borderId="18" xfId="0" applyNumberFormat="1" applyFont="1" applyFill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 wrapText="1"/>
    </xf>
    <xf numFmtId="167" fontId="11" fillId="3" borderId="22" xfId="0" applyNumberFormat="1" applyFont="1" applyFill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25" fillId="0" borderId="0" xfId="0" applyFont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vertical="center"/>
    </xf>
    <xf numFmtId="0" fontId="12" fillId="5" borderId="26" xfId="0" applyFont="1" applyFill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169" fontId="19" fillId="5" borderId="6" xfId="0" applyNumberFormat="1" applyFont="1" applyFill="1" applyBorder="1" applyAlignment="1">
      <alignment horizontal="center" vertical="center" wrapText="1"/>
    </xf>
    <xf numFmtId="169" fontId="19" fillId="3" borderId="60" xfId="0" applyNumberFormat="1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 wrapText="1"/>
    </xf>
    <xf numFmtId="169" fontId="19" fillId="5" borderId="61" xfId="0" applyNumberFormat="1" applyFont="1" applyFill="1" applyBorder="1" applyAlignment="1">
      <alignment horizontal="center" vertical="center" wrapText="1"/>
    </xf>
    <xf numFmtId="169" fontId="19" fillId="3" borderId="62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9" fillId="3" borderId="34" xfId="0" applyNumberFormat="1" applyFont="1" applyFill="1" applyBorder="1" applyAlignment="1">
      <alignment horizontal="center" vertical="center" wrapText="1"/>
    </xf>
    <xf numFmtId="0" fontId="39" fillId="3" borderId="57" xfId="0" applyFont="1" applyFill="1" applyBorder="1" applyAlignment="1">
      <alignment horizontal="center" vertical="center" wrapText="1"/>
    </xf>
    <xf numFmtId="169" fontId="19" fillId="5" borderId="63" xfId="0" applyNumberFormat="1" applyFont="1" applyFill="1" applyBorder="1" applyAlignment="1">
      <alignment horizontal="center" vertical="center" wrapText="1"/>
    </xf>
    <xf numFmtId="169" fontId="19" fillId="3" borderId="64" xfId="0" applyNumberFormat="1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167" fontId="14" fillId="3" borderId="33" xfId="0" applyNumberFormat="1" applyFont="1" applyFill="1" applyBorder="1" applyAlignment="1">
      <alignment horizontal="center" vertical="center" wrapText="1"/>
    </xf>
    <xf numFmtId="167" fontId="14" fillId="3" borderId="37" xfId="0" applyNumberFormat="1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3" fillId="0" borderId="22" xfId="4" applyFont="1" applyBorder="1" applyAlignment="1">
      <alignment wrapText="1"/>
    </xf>
    <xf numFmtId="0" fontId="11" fillId="3" borderId="22" xfId="0" applyFont="1" applyFill="1" applyBorder="1" applyAlignment="1">
      <alignment horizontal="left" vertical="center"/>
    </xf>
    <xf numFmtId="169" fontId="11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33" fillId="3" borderId="4" xfId="3" applyFont="1" applyFill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/>
    </xf>
    <xf numFmtId="0" fontId="33" fillId="3" borderId="22" xfId="3" applyFont="1" applyFill="1" applyBorder="1" applyAlignment="1">
      <alignment horizontal="center" vertical="center"/>
    </xf>
    <xf numFmtId="0" fontId="33" fillId="3" borderId="40" xfId="3" applyFont="1" applyFill="1" applyBorder="1" applyAlignment="1">
      <alignment horizontal="center" vertical="center"/>
    </xf>
    <xf numFmtId="169" fontId="11" fillId="0" borderId="29" xfId="0" applyNumberFormat="1" applyFont="1" applyBorder="1" applyAlignment="1">
      <alignment horizontal="center" vertical="center"/>
    </xf>
    <xf numFmtId="0" fontId="33" fillId="3" borderId="41" xfId="3" applyFont="1" applyFill="1" applyBorder="1" applyAlignment="1">
      <alignment horizontal="center" vertical="center"/>
    </xf>
    <xf numFmtId="169" fontId="11" fillId="0" borderId="35" xfId="0" applyNumberFormat="1" applyFont="1" applyBorder="1" applyAlignment="1">
      <alignment horizontal="center" vertical="center"/>
    </xf>
    <xf numFmtId="0" fontId="33" fillId="3" borderId="18" xfId="3" applyFont="1" applyFill="1" applyBorder="1" applyAlignment="1">
      <alignment horizontal="center" vertical="center"/>
    </xf>
    <xf numFmtId="169" fontId="11" fillId="0" borderId="20" xfId="0" applyNumberFormat="1" applyFont="1" applyBorder="1" applyAlignment="1">
      <alignment horizontal="center" vertical="center"/>
    </xf>
    <xf numFmtId="0" fontId="33" fillId="3" borderId="4" xfId="3" applyFont="1" applyFill="1" applyBorder="1" applyAlignment="1">
      <alignment vertical="center"/>
    </xf>
    <xf numFmtId="0" fontId="33" fillId="3" borderId="22" xfId="3" applyFont="1" applyFill="1" applyBorder="1" applyAlignment="1">
      <alignment vertical="center"/>
    </xf>
    <xf numFmtId="0" fontId="33" fillId="3" borderId="41" xfId="3" applyFont="1" applyFill="1" applyBorder="1" applyAlignment="1">
      <alignment vertical="center"/>
    </xf>
    <xf numFmtId="0" fontId="33" fillId="3" borderId="18" xfId="3" applyFont="1" applyFill="1" applyBorder="1" applyAlignment="1">
      <alignment vertical="center"/>
    </xf>
    <xf numFmtId="0" fontId="33" fillId="3" borderId="40" xfId="3" applyFont="1" applyFill="1" applyBorder="1" applyAlignment="1">
      <alignment vertical="center"/>
    </xf>
    <xf numFmtId="0" fontId="33" fillId="3" borderId="13" xfId="3" applyFont="1" applyFill="1" applyBorder="1" applyAlignment="1">
      <alignment vertical="center"/>
    </xf>
    <xf numFmtId="0" fontId="33" fillId="3" borderId="21" xfId="3" applyFont="1" applyFill="1" applyBorder="1" applyAlignment="1">
      <alignment vertical="center"/>
    </xf>
    <xf numFmtId="0" fontId="33" fillId="3" borderId="34" xfId="3" applyFont="1" applyFill="1" applyBorder="1" applyAlignment="1">
      <alignment vertical="center"/>
    </xf>
    <xf numFmtId="170" fontId="11" fillId="0" borderId="15" xfId="0" applyNumberFormat="1" applyFont="1" applyBorder="1" applyAlignment="1">
      <alignment horizontal="center" vertical="center"/>
    </xf>
    <xf numFmtId="170" fontId="11" fillId="0" borderId="24" xfId="0" applyNumberFormat="1" applyFont="1" applyBorder="1" applyAlignment="1">
      <alignment horizontal="center" vertical="center"/>
    </xf>
    <xf numFmtId="170" fontId="11" fillId="0" borderId="29" xfId="0" applyNumberFormat="1" applyFont="1" applyBorder="1" applyAlignment="1">
      <alignment horizontal="center" vertical="center"/>
    </xf>
    <xf numFmtId="170" fontId="37" fillId="3" borderId="22" xfId="0" applyNumberFormat="1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169" fontId="14" fillId="3" borderId="22" xfId="0" applyNumberFormat="1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45" fillId="3" borderId="25" xfId="0" applyFont="1" applyFill="1" applyBorder="1"/>
    <xf numFmtId="0" fontId="45" fillId="3" borderId="21" xfId="0" applyFont="1" applyFill="1" applyBorder="1" applyAlignment="1">
      <alignment horizontal="center"/>
    </xf>
    <xf numFmtId="0" fontId="45" fillId="3" borderId="22" xfId="0" applyFont="1" applyFill="1" applyBorder="1" applyAlignment="1">
      <alignment horizontal="center"/>
    </xf>
    <xf numFmtId="0" fontId="45" fillId="2" borderId="23" xfId="0" applyFont="1" applyFill="1" applyBorder="1" applyAlignment="1">
      <alignment horizontal="center"/>
    </xf>
    <xf numFmtId="0" fontId="45" fillId="3" borderId="21" xfId="0" applyFont="1" applyFill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3" borderId="47" xfId="0" applyFont="1" applyFill="1" applyBorder="1" applyAlignment="1">
      <alignment horizontal="center"/>
    </xf>
    <xf numFmtId="0" fontId="17" fillId="3" borderId="48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2" fontId="18" fillId="0" borderId="53" xfId="0" applyNumberFormat="1" applyFont="1" applyBorder="1" applyAlignment="1">
      <alignment horizontal="center"/>
    </xf>
    <xf numFmtId="1" fontId="19" fillId="3" borderId="9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41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67" xfId="0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 horizontal="center" vertical="center" wrapText="1"/>
    </xf>
    <xf numFmtId="1" fontId="19" fillId="3" borderId="30" xfId="0" applyNumberFormat="1" applyFont="1" applyFill="1" applyBorder="1" applyAlignment="1">
      <alignment horizontal="center" vertical="center" wrapText="1"/>
    </xf>
    <xf numFmtId="1" fontId="19" fillId="3" borderId="4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8" fillId="3" borderId="34" xfId="0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1" fontId="19" fillId="3" borderId="44" xfId="0" applyNumberFormat="1" applyFont="1" applyFill="1" applyBorder="1" applyAlignment="1">
      <alignment horizontal="center" vertical="center" wrapText="1"/>
    </xf>
    <xf numFmtId="1" fontId="19" fillId="3" borderId="68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2" fontId="27" fillId="4" borderId="8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27" fillId="4" borderId="29" xfId="0" applyFont="1" applyFill="1" applyBorder="1" applyAlignment="1">
      <alignment horizontal="center" vertical="top" wrapText="1"/>
    </xf>
    <xf numFmtId="165" fontId="28" fillId="4" borderId="13" xfId="0" applyNumberFormat="1" applyFont="1" applyFill="1" applyBorder="1" applyAlignment="1">
      <alignment horizontal="center" vertical="center" wrapText="1"/>
    </xf>
    <xf numFmtId="1" fontId="28" fillId="4" borderId="4" xfId="0" applyNumberFormat="1" applyFont="1" applyFill="1" applyBorder="1" applyAlignment="1">
      <alignment horizontal="center" vertical="center" wrapText="1"/>
    </xf>
    <xf numFmtId="165" fontId="27" fillId="4" borderId="9" xfId="0" applyNumberFormat="1" applyFont="1" applyFill="1" applyBorder="1" applyAlignment="1">
      <alignment horizontal="center"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7" fillId="3" borderId="50" xfId="0" applyFont="1" applyFill="1" applyBorder="1"/>
    <xf numFmtId="0" fontId="46" fillId="0" borderId="24" xfId="0" applyFont="1" applyBorder="1" applyAlignment="1">
      <alignment horizontal="center"/>
    </xf>
    <xf numFmtId="0" fontId="54" fillId="0" borderId="0" xfId="0" applyFont="1"/>
    <xf numFmtId="0" fontId="57" fillId="0" borderId="0" xfId="0" applyFont="1"/>
    <xf numFmtId="0" fontId="29" fillId="8" borderId="22" xfId="0" applyFont="1" applyFill="1" applyBorder="1" applyAlignment="1">
      <alignment vertical="center"/>
    </xf>
    <xf numFmtId="0" fontId="29" fillId="8" borderId="40" xfId="0" applyFont="1" applyFill="1" applyBorder="1" applyAlignment="1">
      <alignment vertical="center"/>
    </xf>
    <xf numFmtId="0" fontId="29" fillId="11" borderId="22" xfId="0" applyFont="1" applyFill="1" applyBorder="1" applyAlignment="1">
      <alignment vertical="center"/>
    </xf>
    <xf numFmtId="0" fontId="47" fillId="13" borderId="51" xfId="0" applyFont="1" applyFill="1" applyBorder="1" applyAlignment="1"/>
    <xf numFmtId="0" fontId="29" fillId="14" borderId="22" xfId="0" applyFont="1" applyFill="1" applyBorder="1" applyAlignment="1">
      <alignment vertical="center"/>
    </xf>
    <xf numFmtId="0" fontId="29" fillId="14" borderId="40" xfId="0" applyFont="1" applyFill="1" applyBorder="1" applyAlignment="1">
      <alignment vertical="center"/>
    </xf>
    <xf numFmtId="0" fontId="29" fillId="10" borderId="51" xfId="0" applyFont="1" applyFill="1" applyBorder="1" applyAlignment="1">
      <alignment vertical="center"/>
    </xf>
    <xf numFmtId="0" fontId="29" fillId="17" borderId="22" xfId="0" applyFont="1" applyFill="1" applyBorder="1" applyAlignment="1">
      <alignment vertical="center"/>
    </xf>
    <xf numFmtId="0" fontId="29" fillId="20" borderId="22" xfId="0" applyFont="1" applyFill="1" applyBorder="1" applyAlignment="1">
      <alignment vertical="center"/>
    </xf>
    <xf numFmtId="0" fontId="8" fillId="13" borderId="51" xfId="0" applyFont="1" applyFill="1" applyBorder="1" applyAlignment="1"/>
    <xf numFmtId="0" fontId="8" fillId="10" borderId="51" xfId="0" applyFont="1" applyFill="1" applyBorder="1" applyAlignment="1">
      <alignment vertical="center"/>
    </xf>
    <xf numFmtId="168" fontId="9" fillId="21" borderId="22" xfId="0" applyNumberFormat="1" applyFont="1" applyFill="1" applyBorder="1" applyAlignment="1">
      <alignment horizontal="center" vertical="center" wrapText="1"/>
    </xf>
    <xf numFmtId="0" fontId="12" fillId="13" borderId="51" xfId="0" applyFont="1" applyFill="1" applyBorder="1" applyAlignment="1"/>
    <xf numFmtId="0" fontId="12" fillId="10" borderId="51" xfId="0" applyFont="1" applyFill="1" applyBorder="1" applyAlignment="1">
      <alignment vertical="center"/>
    </xf>
    <xf numFmtId="0" fontId="0" fillId="0" borderId="0" xfId="0" applyFont="1"/>
    <xf numFmtId="0" fontId="29" fillId="13" borderId="51" xfId="0" applyFont="1" applyFill="1" applyBorder="1" applyAlignment="1"/>
    <xf numFmtId="168" fontId="9" fillId="21" borderId="40" xfId="0" applyNumberFormat="1" applyFont="1" applyFill="1" applyBorder="1" applyAlignment="1">
      <alignment horizontal="center" wrapText="1"/>
    </xf>
    <xf numFmtId="0" fontId="55" fillId="20" borderId="22" xfId="0" applyFont="1" applyFill="1" applyBorder="1" applyAlignment="1">
      <alignment vertical="center"/>
    </xf>
    <xf numFmtId="168" fontId="9" fillId="21" borderId="22" xfId="0" applyNumberFormat="1" applyFont="1" applyFill="1" applyBorder="1" applyAlignment="1">
      <alignment horizontal="center" wrapText="1"/>
    </xf>
    <xf numFmtId="0" fontId="55" fillId="8" borderId="22" xfId="0" applyFont="1" applyFill="1" applyBorder="1" applyAlignment="1">
      <alignment vertical="center"/>
    </xf>
    <xf numFmtId="0" fontId="55" fillId="14" borderId="22" xfId="0" applyFont="1" applyFill="1" applyBorder="1" applyAlignment="1">
      <alignment vertical="center"/>
    </xf>
    <xf numFmtId="0" fontId="55" fillId="11" borderId="22" xfId="0" applyFont="1" applyFill="1" applyBorder="1" applyAlignment="1">
      <alignment vertical="center"/>
    </xf>
    <xf numFmtId="0" fontId="55" fillId="17" borderId="22" xfId="0" applyFont="1" applyFill="1" applyBorder="1" applyAlignment="1">
      <alignment vertical="center"/>
    </xf>
    <xf numFmtId="0" fontId="47" fillId="7" borderId="23" xfId="0" applyFont="1" applyFill="1" applyBorder="1" applyAlignment="1"/>
    <xf numFmtId="0" fontId="12" fillId="6" borderId="40" xfId="0" applyFont="1" applyFill="1" applyBorder="1" applyAlignment="1">
      <alignment horizontal="center" vertical="top" wrapText="1"/>
    </xf>
    <xf numFmtId="0" fontId="49" fillId="8" borderId="18" xfId="0" applyFont="1" applyFill="1" applyBorder="1" applyAlignment="1">
      <alignment horizontal="left" vertical="center"/>
    </xf>
    <xf numFmtId="0" fontId="12" fillId="7" borderId="51" xfId="0" applyFont="1" applyFill="1" applyBorder="1" applyAlignment="1"/>
    <xf numFmtId="0" fontId="29" fillId="7" borderId="51" xfId="0" applyFont="1" applyFill="1" applyBorder="1" applyAlignment="1"/>
    <xf numFmtId="0" fontId="47" fillId="7" borderId="51" xfId="0" applyFont="1" applyFill="1" applyBorder="1" applyAlignment="1"/>
    <xf numFmtId="0" fontId="47" fillId="7" borderId="30" xfId="0" applyFont="1" applyFill="1" applyBorder="1" applyAlignment="1"/>
    <xf numFmtId="0" fontId="55" fillId="8" borderId="40" xfId="0" applyFont="1" applyFill="1" applyBorder="1" applyAlignment="1">
      <alignment vertical="center"/>
    </xf>
    <xf numFmtId="0" fontId="55" fillId="14" borderId="18" xfId="0" applyFont="1" applyFill="1" applyBorder="1" applyAlignment="1">
      <alignment vertical="center"/>
    </xf>
    <xf numFmtId="0" fontId="49" fillId="14" borderId="18" xfId="0" applyFont="1" applyFill="1" applyBorder="1" applyAlignment="1">
      <alignment horizontal="left" vertical="center"/>
    </xf>
    <xf numFmtId="0" fontId="47" fillId="13" borderId="23" xfId="0" applyFont="1" applyFill="1" applyBorder="1" applyAlignment="1"/>
    <xf numFmtId="0" fontId="8" fillId="13" borderId="30" xfId="0" applyFont="1" applyFill="1" applyBorder="1" applyAlignment="1"/>
    <xf numFmtId="0" fontId="55" fillId="14" borderId="40" xfId="0" applyFont="1" applyFill="1" applyBorder="1" applyAlignment="1">
      <alignment vertical="center"/>
    </xf>
    <xf numFmtId="0" fontId="55" fillId="11" borderId="18" xfId="0" applyFont="1" applyFill="1" applyBorder="1" applyAlignment="1">
      <alignment vertical="center"/>
    </xf>
    <xf numFmtId="0" fontId="52" fillId="11" borderId="18" xfId="0" applyFont="1" applyFill="1" applyBorder="1" applyAlignment="1">
      <alignment horizontal="left" vertical="center"/>
    </xf>
    <xf numFmtId="0" fontId="55" fillId="10" borderId="23" xfId="0" applyFont="1" applyFill="1" applyBorder="1" applyAlignment="1">
      <alignment vertical="center"/>
    </xf>
    <xf numFmtId="0" fontId="8" fillId="10" borderId="30" xfId="0" applyFont="1" applyFill="1" applyBorder="1" applyAlignment="1">
      <alignment vertical="center"/>
    </xf>
    <xf numFmtId="0" fontId="55" fillId="11" borderId="40" xfId="0" applyFont="1" applyFill="1" applyBorder="1" applyAlignment="1">
      <alignment vertical="center"/>
    </xf>
    <xf numFmtId="0" fontId="29" fillId="11" borderId="40" xfId="0" applyFont="1" applyFill="1" applyBorder="1" applyAlignment="1">
      <alignment vertical="center"/>
    </xf>
    <xf numFmtId="0" fontId="55" fillId="17" borderId="18" xfId="0" applyFont="1" applyFill="1" applyBorder="1" applyAlignment="1">
      <alignment vertical="center"/>
    </xf>
    <xf numFmtId="0" fontId="52" fillId="17" borderId="18" xfId="0" applyFont="1" applyFill="1" applyBorder="1" applyAlignment="1">
      <alignment horizontal="left" vertical="center"/>
    </xf>
    <xf numFmtId="0" fontId="55" fillId="16" borderId="23" xfId="0" applyFont="1" applyFill="1" applyBorder="1" applyAlignment="1">
      <alignment vertical="center"/>
    </xf>
    <xf numFmtId="0" fontId="29" fillId="16" borderId="51" xfId="0" applyFont="1" applyFill="1" applyBorder="1" applyAlignment="1">
      <alignment vertical="center"/>
    </xf>
    <xf numFmtId="0" fontId="12" fillId="16" borderId="51" xfId="0" applyFont="1" applyFill="1" applyBorder="1" applyAlignment="1">
      <alignment vertical="center"/>
    </xf>
    <xf numFmtId="0" fontId="8" fillId="16" borderId="51" xfId="0" applyFont="1" applyFill="1" applyBorder="1" applyAlignment="1">
      <alignment vertical="center"/>
    </xf>
    <xf numFmtId="0" fontId="8" fillId="16" borderId="30" xfId="0" applyFont="1" applyFill="1" applyBorder="1" applyAlignment="1">
      <alignment vertical="center"/>
    </xf>
    <xf numFmtId="0" fontId="55" fillId="17" borderId="40" xfId="0" applyFont="1" applyFill="1" applyBorder="1" applyAlignment="1">
      <alignment vertical="center"/>
    </xf>
    <xf numFmtId="0" fontId="29" fillId="17" borderId="40" xfId="0" applyFont="1" applyFill="1" applyBorder="1" applyAlignment="1">
      <alignment vertical="center"/>
    </xf>
    <xf numFmtId="0" fontId="55" fillId="20" borderId="18" xfId="0" applyFont="1" applyFill="1" applyBorder="1" applyAlignment="1">
      <alignment vertical="center"/>
    </xf>
    <xf numFmtId="0" fontId="52" fillId="20" borderId="18" xfId="0" applyFont="1" applyFill="1" applyBorder="1" applyAlignment="1">
      <alignment horizontal="left" vertical="center"/>
    </xf>
    <xf numFmtId="0" fontId="55" fillId="19" borderId="23" xfId="0" applyFont="1" applyFill="1" applyBorder="1" applyAlignment="1">
      <alignment vertical="center"/>
    </xf>
    <xf numFmtId="0" fontId="29" fillId="19" borderId="51" xfId="0" applyFont="1" applyFill="1" applyBorder="1" applyAlignment="1">
      <alignment vertical="center"/>
    </xf>
    <xf numFmtId="0" fontId="12" fillId="19" borderId="51" xfId="0" applyFont="1" applyFill="1" applyBorder="1" applyAlignment="1"/>
    <xf numFmtId="0" fontId="29" fillId="19" borderId="51" xfId="0" applyFont="1" applyFill="1" applyBorder="1" applyAlignment="1"/>
    <xf numFmtId="0" fontId="8" fillId="19" borderId="51" xfId="0" applyFont="1" applyFill="1" applyBorder="1" applyAlignment="1"/>
    <xf numFmtId="0" fontId="8" fillId="19" borderId="30" xfId="0" applyFont="1" applyFill="1" applyBorder="1" applyAlignment="1"/>
    <xf numFmtId="0" fontId="29" fillId="20" borderId="40" xfId="0" applyFont="1" applyFill="1" applyBorder="1" applyAlignment="1">
      <alignment vertical="center"/>
    </xf>
    <xf numFmtId="168" fontId="9" fillId="21" borderId="4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vertical="center"/>
    </xf>
    <xf numFmtId="0" fontId="26" fillId="19" borderId="51" xfId="0" applyFont="1" applyFill="1" applyBorder="1" applyAlignment="1">
      <alignment vertical="center"/>
    </xf>
    <xf numFmtId="0" fontId="19" fillId="19" borderId="51" xfId="0" applyFont="1" applyFill="1" applyBorder="1" applyAlignment="1">
      <alignment vertical="center"/>
    </xf>
    <xf numFmtId="0" fontId="4" fillId="22" borderId="51" xfId="0" applyFont="1" applyFill="1" applyBorder="1"/>
    <xf numFmtId="0" fontId="4" fillId="22" borderId="30" xfId="0" applyFont="1" applyFill="1" applyBorder="1"/>
    <xf numFmtId="168" fontId="9" fillId="21" borderId="51" xfId="0" applyNumberFormat="1" applyFont="1" applyFill="1" applyBorder="1" applyAlignment="1">
      <alignment horizontal="center" vertical="center" wrapText="1"/>
    </xf>
    <xf numFmtId="168" fontId="9" fillId="21" borderId="30" xfId="0" applyNumberFormat="1" applyFont="1" applyFill="1" applyBorder="1" applyAlignment="1">
      <alignment horizontal="center" vertical="center" wrapText="1"/>
    </xf>
    <xf numFmtId="0" fontId="56" fillId="16" borderId="23" xfId="0" applyFont="1" applyFill="1" applyBorder="1" applyAlignment="1">
      <alignment vertical="center"/>
    </xf>
    <xf numFmtId="0" fontId="26" fillId="16" borderId="51" xfId="0" applyFont="1" applyFill="1" applyBorder="1" applyAlignment="1">
      <alignment vertical="center"/>
    </xf>
    <xf numFmtId="0" fontId="19" fillId="16" borderId="51" xfId="0" applyFont="1" applyFill="1" applyBorder="1" applyAlignment="1">
      <alignment vertical="center"/>
    </xf>
    <xf numFmtId="168" fontId="9" fillId="18" borderId="51" xfId="0" applyNumberFormat="1" applyFont="1" applyFill="1" applyBorder="1" applyAlignment="1">
      <alignment horizontal="center" vertical="center" wrapText="1"/>
    </xf>
    <xf numFmtId="168" fontId="9" fillId="18" borderId="30" xfId="0" applyNumberFormat="1" applyFont="1" applyFill="1" applyBorder="1" applyAlignment="1">
      <alignment horizontal="center" vertical="center" wrapText="1"/>
    </xf>
    <xf numFmtId="0" fontId="56" fillId="10" borderId="23" xfId="0" applyFont="1" applyFill="1" applyBorder="1" applyAlignment="1">
      <alignment vertical="center"/>
    </xf>
    <xf numFmtId="0" fontId="26" fillId="10" borderId="51" xfId="0" applyFont="1" applyFill="1" applyBorder="1" applyAlignment="1">
      <alignment vertical="center"/>
    </xf>
    <xf numFmtId="0" fontId="19" fillId="10" borderId="51" xfId="0" applyFont="1" applyFill="1" applyBorder="1" applyAlignment="1">
      <alignment vertical="center"/>
    </xf>
    <xf numFmtId="168" fontId="9" fillId="12" borderId="51" xfId="0" applyNumberFormat="1" applyFont="1" applyFill="1" applyBorder="1" applyAlignment="1">
      <alignment horizontal="center" vertical="center" wrapText="1"/>
    </xf>
    <xf numFmtId="168" fontId="9" fillId="12" borderId="30" xfId="0" applyNumberFormat="1" applyFont="1" applyFill="1" applyBorder="1" applyAlignment="1">
      <alignment horizontal="center" vertical="center" wrapText="1"/>
    </xf>
    <xf numFmtId="0" fontId="56" fillId="13" borderId="23" xfId="0" applyFont="1" applyFill="1" applyBorder="1" applyAlignment="1">
      <alignment vertical="center"/>
    </xf>
    <xf numFmtId="0" fontId="26" fillId="13" borderId="51" xfId="0" applyFont="1" applyFill="1" applyBorder="1" applyAlignment="1">
      <alignment vertical="center"/>
    </xf>
    <xf numFmtId="0" fontId="19" fillId="13" borderId="51" xfId="0" applyFont="1" applyFill="1" applyBorder="1" applyAlignment="1">
      <alignment vertical="center"/>
    </xf>
    <xf numFmtId="168" fontId="9" fillId="15" borderId="51" xfId="0" applyNumberFormat="1" applyFont="1" applyFill="1" applyBorder="1" applyAlignment="1">
      <alignment horizontal="center" vertical="center" wrapText="1"/>
    </xf>
    <xf numFmtId="168" fontId="9" fillId="15" borderId="30" xfId="0" applyNumberFormat="1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vertical="center"/>
    </xf>
    <xf numFmtId="0" fontId="56" fillId="7" borderId="19" xfId="0" applyFont="1" applyFill="1" applyBorder="1" applyAlignment="1">
      <alignment vertical="center"/>
    </xf>
    <xf numFmtId="0" fontId="26" fillId="7" borderId="31" xfId="0" applyFont="1" applyFill="1" applyBorder="1" applyAlignment="1">
      <alignment vertical="center"/>
    </xf>
    <xf numFmtId="0" fontId="19" fillId="7" borderId="31" xfId="0" applyFont="1" applyFill="1" applyBorder="1" applyAlignment="1">
      <alignment vertical="center"/>
    </xf>
    <xf numFmtId="168" fontId="9" fillId="9" borderId="31" xfId="0" applyNumberFormat="1" applyFont="1" applyFill="1" applyBorder="1" applyAlignment="1">
      <alignment horizontal="center" vertical="center" wrapText="1"/>
    </xf>
    <xf numFmtId="168" fontId="9" fillId="9" borderId="44" xfId="0" applyNumberFormat="1" applyFont="1" applyFill="1" applyBorder="1" applyAlignment="1">
      <alignment horizontal="center" vertical="center" wrapText="1"/>
    </xf>
    <xf numFmtId="0" fontId="56" fillId="7" borderId="23" xfId="0" applyFont="1" applyFill="1" applyBorder="1" applyAlignment="1">
      <alignment vertical="center"/>
    </xf>
    <xf numFmtId="0" fontId="26" fillId="7" borderId="51" xfId="0" applyFont="1" applyFill="1" applyBorder="1" applyAlignment="1">
      <alignment vertical="center"/>
    </xf>
    <xf numFmtId="0" fontId="19" fillId="7" borderId="51" xfId="0" applyFont="1" applyFill="1" applyBorder="1" applyAlignment="1">
      <alignment vertical="center"/>
    </xf>
    <xf numFmtId="168" fontId="9" fillId="9" borderId="51" xfId="0" applyNumberFormat="1" applyFont="1" applyFill="1" applyBorder="1" applyAlignment="1">
      <alignment horizontal="center" vertical="center" wrapText="1"/>
    </xf>
    <xf numFmtId="168" fontId="9" fillId="9" borderId="30" xfId="0" applyNumberFormat="1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left" vertical="center"/>
    </xf>
    <xf numFmtId="0" fontId="33" fillId="3" borderId="22" xfId="0" applyFont="1" applyFill="1" applyBorder="1" applyAlignment="1">
      <alignment horizontal="left" vertical="center"/>
    </xf>
    <xf numFmtId="172" fontId="11" fillId="3" borderId="18" xfId="0" applyNumberFormat="1" applyFont="1" applyFill="1" applyBorder="1" applyAlignment="1">
      <alignment horizontal="center" vertical="center" readingOrder="1"/>
    </xf>
    <xf numFmtId="172" fontId="11" fillId="3" borderId="20" xfId="0" applyNumberFormat="1" applyFont="1" applyFill="1" applyBorder="1" applyAlignment="1">
      <alignment horizontal="center" vertical="center" readingOrder="1"/>
    </xf>
    <xf numFmtId="172" fontId="11" fillId="3" borderId="22" xfId="0" applyNumberFormat="1" applyFont="1" applyFill="1" applyBorder="1" applyAlignment="1">
      <alignment horizontal="center" vertical="center" readingOrder="1"/>
    </xf>
    <xf numFmtId="172" fontId="11" fillId="3" borderId="24" xfId="0" applyNumberFormat="1" applyFont="1" applyFill="1" applyBorder="1" applyAlignment="1">
      <alignment horizontal="center" vertical="center" readingOrder="1"/>
    </xf>
    <xf numFmtId="172" fontId="11" fillId="3" borderId="41" xfId="0" applyNumberFormat="1" applyFont="1" applyFill="1" applyBorder="1" applyAlignment="1">
      <alignment horizontal="center" vertical="center" readingOrder="1"/>
    </xf>
    <xf numFmtId="172" fontId="11" fillId="3" borderId="35" xfId="0" applyNumberFormat="1" applyFont="1" applyFill="1" applyBorder="1" applyAlignment="1">
      <alignment horizontal="center" vertical="center" readingOrder="1"/>
    </xf>
    <xf numFmtId="172" fontId="11" fillId="3" borderId="4" xfId="0" applyNumberFormat="1" applyFont="1" applyFill="1" applyBorder="1" applyAlignment="1">
      <alignment horizontal="center" vertical="center" readingOrder="1"/>
    </xf>
    <xf numFmtId="172" fontId="11" fillId="3" borderId="15" xfId="0" applyNumberFormat="1" applyFont="1" applyFill="1" applyBorder="1" applyAlignment="1">
      <alignment horizontal="center" vertical="center" readingOrder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23" borderId="0" xfId="0" applyFont="1" applyFill="1" applyBorder="1" applyAlignment="1">
      <alignment horizontal="center" vertical="center" wrapText="1"/>
    </xf>
    <xf numFmtId="0" fontId="65" fillId="24" borderId="30" xfId="0" applyFont="1" applyFill="1" applyBorder="1" applyAlignment="1">
      <alignment horizontal="center" vertical="center" wrapText="1"/>
    </xf>
    <xf numFmtId="0" fontId="65" fillId="24" borderId="22" xfId="0" applyFont="1" applyFill="1" applyBorder="1" applyAlignment="1">
      <alignment horizontal="center" vertical="center" wrapText="1"/>
    </xf>
    <xf numFmtId="172" fontId="64" fillId="0" borderId="30" xfId="0" applyNumberFormat="1" applyFont="1" applyBorder="1" applyAlignment="1">
      <alignment horizontal="center" vertical="center"/>
    </xf>
    <xf numFmtId="172" fontId="64" fillId="0" borderId="22" xfId="0" applyNumberFormat="1" applyFont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68" fillId="0" borderId="0" xfId="1" applyFont="1" applyBorder="1"/>
    <xf numFmtId="0" fontId="33" fillId="3" borderId="0" xfId="0" applyFont="1" applyFill="1" applyBorder="1" applyAlignment="1">
      <alignment horizontal="center" vertical="center" readingOrder="1"/>
    </xf>
    <xf numFmtId="172" fontId="11" fillId="3" borderId="0" xfId="0" applyNumberFormat="1" applyFont="1" applyFill="1" applyBorder="1" applyAlignment="1">
      <alignment horizontal="center" vertical="center" readingOrder="1"/>
    </xf>
    <xf numFmtId="172" fontId="64" fillId="0" borderId="0" xfId="0" applyNumberFormat="1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vertical="center" wrapText="1"/>
    </xf>
    <xf numFmtId="0" fontId="11" fillId="3" borderId="51" xfId="2" applyFont="1" applyFill="1" applyBorder="1" applyAlignment="1">
      <alignment horizontal="left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167" fontId="10" fillId="3" borderId="51" xfId="0" applyNumberFormat="1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5" xfId="2" applyFont="1" applyFill="1" applyBorder="1" applyAlignment="1">
      <alignment horizontal="left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33" fillId="3" borderId="18" xfId="2" applyFont="1" applyFill="1" applyBorder="1" applyAlignment="1">
      <alignment horizontal="center" vertical="center" wrapText="1"/>
    </xf>
    <xf numFmtId="0" fontId="11" fillId="3" borderId="51" xfId="2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 wrapText="1"/>
    </xf>
    <xf numFmtId="0" fontId="70" fillId="3" borderId="22" xfId="0" applyFont="1" applyFill="1" applyBorder="1" applyAlignment="1">
      <alignment horizontal="center" vertical="center" wrapText="1"/>
    </xf>
    <xf numFmtId="0" fontId="11" fillId="3" borderId="48" xfId="2" applyFont="1" applyFill="1" applyBorder="1" applyAlignment="1">
      <alignment vertical="center"/>
    </xf>
    <xf numFmtId="173" fontId="11" fillId="5" borderId="43" xfId="0" applyNumberFormat="1" applyFont="1" applyFill="1" applyBorder="1" applyAlignment="1">
      <alignment horizontal="center" vertical="center" wrapText="1"/>
    </xf>
    <xf numFmtId="173" fontId="11" fillId="5" borderId="23" xfId="0" applyNumberFormat="1" applyFont="1" applyFill="1" applyBorder="1" applyAlignment="1">
      <alignment horizontal="center" vertical="center" wrapText="1"/>
    </xf>
    <xf numFmtId="173" fontId="11" fillId="5" borderId="51" xfId="0" applyNumberFormat="1" applyFont="1" applyFill="1" applyBorder="1" applyAlignment="1">
      <alignment horizontal="center" vertical="center" wrapText="1"/>
    </xf>
    <xf numFmtId="173" fontId="11" fillId="5" borderId="19" xfId="0" applyNumberFormat="1" applyFont="1" applyFill="1" applyBorder="1" applyAlignment="1">
      <alignment horizontal="center" vertical="center" wrapText="1"/>
    </xf>
    <xf numFmtId="173" fontId="11" fillId="5" borderId="28" xfId="0" applyNumberFormat="1" applyFont="1" applyFill="1" applyBorder="1" applyAlignment="1">
      <alignment horizontal="center" vertical="center" wrapText="1"/>
    </xf>
    <xf numFmtId="173" fontId="11" fillId="5" borderId="51" xfId="0" applyNumberFormat="1" applyFont="1" applyFill="1" applyBorder="1" applyAlignment="1">
      <alignment vertical="center" wrapText="1"/>
    </xf>
    <xf numFmtId="173" fontId="10" fillId="5" borderId="51" xfId="0" applyNumberFormat="1" applyFont="1" applyFill="1" applyBorder="1" applyAlignment="1">
      <alignment horizontal="center" vertical="center" wrapText="1"/>
    </xf>
    <xf numFmtId="173" fontId="71" fillId="5" borderId="2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0" xfId="0" applyFont="1"/>
    <xf numFmtId="0" fontId="73" fillId="0" borderId="0" xfId="0" applyFont="1" applyAlignment="1">
      <alignment vertical="center"/>
    </xf>
    <xf numFmtId="0" fontId="73" fillId="0" borderId="0" xfId="0" applyFont="1"/>
    <xf numFmtId="173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26" borderId="21" xfId="0" applyNumberFormat="1" applyFont="1" applyFill="1" applyBorder="1" applyAlignment="1">
      <alignment horizontal="center" vertical="center" wrapText="1"/>
    </xf>
    <xf numFmtId="1" fontId="9" fillId="26" borderId="2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1" fontId="9" fillId="26" borderId="17" xfId="0" applyNumberFormat="1" applyFont="1" applyFill="1" applyBorder="1" applyAlignment="1">
      <alignment horizontal="center" vertical="center" wrapText="1"/>
    </xf>
    <xf numFmtId="1" fontId="9" fillId="26" borderId="18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top" wrapText="1"/>
    </xf>
    <xf numFmtId="1" fontId="12" fillId="4" borderId="41" xfId="0" applyNumberFormat="1" applyFont="1" applyFill="1" applyBorder="1" applyAlignment="1">
      <alignment horizontal="center" vertical="top" wrapText="1"/>
    </xf>
    <xf numFmtId="5" fontId="26" fillId="5" borderId="18" xfId="0" applyNumberFormat="1" applyFont="1" applyFill="1" applyBorder="1" applyAlignment="1">
      <alignment vertical="center" wrapText="1"/>
    </xf>
    <xf numFmtId="5" fontId="26" fillId="5" borderId="22" xfId="0" applyNumberFormat="1" applyFont="1" applyFill="1" applyBorder="1" applyAlignment="1">
      <alignment vertical="center" wrapText="1"/>
    </xf>
    <xf numFmtId="0" fontId="11" fillId="23" borderId="23" xfId="0" applyFont="1" applyFill="1" applyBorder="1" applyAlignment="1">
      <alignment horizontal="center" vertical="center"/>
    </xf>
    <xf numFmtId="42" fontId="26" fillId="3" borderId="18" xfId="0" applyNumberFormat="1" applyFont="1" applyFill="1" applyBorder="1" applyAlignment="1">
      <alignment vertical="center" wrapText="1"/>
    </xf>
    <xf numFmtId="1" fontId="9" fillId="3" borderId="39" xfId="0" applyNumberFormat="1" applyFont="1" applyFill="1" applyBorder="1" applyAlignment="1">
      <alignment horizontal="center" vertical="center" wrapText="1"/>
    </xf>
    <xf numFmtId="1" fontId="9" fillId="3" borderId="40" xfId="0" applyNumberFormat="1" applyFont="1" applyFill="1" applyBorder="1" applyAlignment="1">
      <alignment horizontal="center" vertical="center" wrapText="1"/>
    </xf>
    <xf numFmtId="0" fontId="11" fillId="23" borderId="28" xfId="0" applyFont="1" applyFill="1" applyBorder="1" applyAlignment="1">
      <alignment horizontal="center" vertical="center"/>
    </xf>
    <xf numFmtId="5" fontId="26" fillId="5" borderId="40" xfId="0" applyNumberFormat="1" applyFont="1" applyFill="1" applyBorder="1" applyAlignment="1">
      <alignment vertical="center" wrapText="1"/>
    </xf>
    <xf numFmtId="42" fontId="26" fillId="3" borderId="8" xfId="0" applyNumberFormat="1" applyFont="1" applyFill="1" applyBorder="1" applyAlignment="1">
      <alignment vertical="center" wrapText="1"/>
    </xf>
    <xf numFmtId="1" fontId="9" fillId="26" borderId="13" xfId="0" applyNumberFormat="1" applyFont="1" applyFill="1" applyBorder="1" applyAlignment="1">
      <alignment horizontal="center" vertical="center" wrapText="1"/>
    </xf>
    <xf numFmtId="1" fontId="9" fillId="26" borderId="4" xfId="0" applyNumberFormat="1" applyFont="1" applyFill="1" applyBorder="1" applyAlignment="1">
      <alignment horizontal="center" vertical="center" wrapText="1"/>
    </xf>
    <xf numFmtId="0" fontId="11" fillId="23" borderId="14" xfId="0" applyFont="1" applyFill="1" applyBorder="1" applyAlignment="1">
      <alignment horizontal="center" vertical="center"/>
    </xf>
    <xf numFmtId="5" fontId="26" fillId="5" borderId="4" xfId="0" applyNumberFormat="1" applyFont="1" applyFill="1" applyBorder="1" applyAlignment="1">
      <alignment vertical="center" wrapText="1"/>
    </xf>
    <xf numFmtId="42" fontId="26" fillId="3" borderId="4" xfId="0" applyNumberFormat="1" applyFont="1" applyFill="1" applyBorder="1" applyAlignment="1">
      <alignment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0" fontId="11" fillId="23" borderId="43" xfId="0" applyFont="1" applyFill="1" applyBorder="1" applyAlignment="1">
      <alignment horizontal="center" vertical="center"/>
    </xf>
    <xf numFmtId="5" fontId="26" fillId="5" borderId="41" xfId="0" applyNumberFormat="1" applyFont="1" applyFill="1" applyBorder="1" applyAlignment="1">
      <alignment vertical="center" wrapText="1"/>
    </xf>
    <xf numFmtId="42" fontId="26" fillId="3" borderId="48" xfId="0" applyNumberFormat="1" applyFont="1" applyFill="1" applyBorder="1" applyAlignment="1">
      <alignment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/>
    </xf>
    <xf numFmtId="42" fontId="26" fillId="3" borderId="22" xfId="0" applyNumberFormat="1" applyFont="1" applyFill="1" applyBorder="1" applyAlignment="1">
      <alignment vertical="center" wrapText="1"/>
    </xf>
    <xf numFmtId="42" fontId="26" fillId="3" borderId="40" xfId="0" applyNumberFormat="1" applyFont="1" applyFill="1" applyBorder="1" applyAlignment="1">
      <alignment vertical="center" wrapText="1"/>
    </xf>
    <xf numFmtId="0" fontId="11" fillId="23" borderId="4" xfId="0" applyFont="1" applyFill="1" applyBorder="1" applyAlignment="1">
      <alignment horizontal="center" vertical="center"/>
    </xf>
    <xf numFmtId="0" fontId="11" fillId="23" borderId="41" xfId="0" applyFont="1" applyFill="1" applyBorder="1" applyAlignment="1">
      <alignment horizontal="center" vertical="center"/>
    </xf>
    <xf numFmtId="42" fontId="26" fillId="3" borderId="41" xfId="0" applyNumberFormat="1" applyFont="1" applyFill="1" applyBorder="1" applyAlignment="1">
      <alignment vertical="center" wrapText="1"/>
    </xf>
    <xf numFmtId="0" fontId="26" fillId="5" borderId="22" xfId="0" applyNumberFormat="1" applyFont="1" applyFill="1" applyBorder="1" applyAlignment="1">
      <alignment vertical="center" wrapText="1"/>
    </xf>
    <xf numFmtId="0" fontId="11" fillId="23" borderId="4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11" fillId="23" borderId="74" xfId="0" applyFont="1" applyFill="1" applyBorder="1" applyAlignment="1">
      <alignment horizontal="center" vertical="center"/>
    </xf>
    <xf numFmtId="5" fontId="26" fillId="5" borderId="66" xfId="0" applyNumberFormat="1" applyFont="1" applyFill="1" applyBorder="1" applyAlignment="1">
      <alignment vertical="center" wrapText="1"/>
    </xf>
    <xf numFmtId="165" fontId="9" fillId="26" borderId="21" xfId="0" applyNumberFormat="1" applyFont="1" applyFill="1" applyBorder="1" applyAlignment="1">
      <alignment horizontal="center" vertical="center" wrapText="1"/>
    </xf>
    <xf numFmtId="5" fontId="26" fillId="5" borderId="48" xfId="0" applyNumberFormat="1" applyFont="1" applyFill="1" applyBorder="1" applyAlignment="1">
      <alignment vertical="center" wrapText="1"/>
    </xf>
    <xf numFmtId="165" fontId="12" fillId="4" borderId="39" xfId="0" applyNumberFormat="1" applyFont="1" applyFill="1" applyBorder="1" applyAlignment="1">
      <alignment horizontal="center" vertical="top" wrapText="1"/>
    </xf>
    <xf numFmtId="1" fontId="12" fillId="4" borderId="40" xfId="0" applyNumberFormat="1" applyFont="1" applyFill="1" applyBorder="1" applyAlignment="1">
      <alignment horizontal="center" vertical="top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center" vertical="center"/>
    </xf>
    <xf numFmtId="1" fontId="9" fillId="26" borderId="34" xfId="0" applyNumberFormat="1" applyFont="1" applyFill="1" applyBorder="1" applyAlignment="1">
      <alignment horizontal="center" vertical="center" wrapText="1"/>
    </xf>
    <xf numFmtId="1" fontId="9" fillId="26" borderId="39" xfId="0" applyNumberFormat="1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9" fillId="5" borderId="17" xfId="0" applyNumberFormat="1" applyFont="1" applyFill="1" applyBorder="1" applyAlignment="1">
      <alignment horizontal="center" vertical="center" wrapText="1"/>
    </xf>
    <xf numFmtId="1" fontId="8" fillId="26" borderId="18" xfId="0" applyNumberFormat="1" applyFont="1" applyFill="1" applyBorder="1" applyAlignment="1">
      <alignment horizontal="center" vertical="center" wrapText="1"/>
    </xf>
    <xf numFmtId="1" fontId="8" fillId="3" borderId="41" xfId="0" applyNumberFormat="1" applyFont="1" applyFill="1" applyBorder="1" applyAlignment="1">
      <alignment horizontal="center" vertical="center" wrapText="1"/>
    </xf>
    <xf numFmtId="1" fontId="8" fillId="5" borderId="18" xfId="0" applyNumberFormat="1" applyFont="1" applyFill="1" applyBorder="1" applyAlignment="1">
      <alignment horizontal="center" vertical="center" wrapText="1"/>
    </xf>
    <xf numFmtId="1" fontId="8" fillId="5" borderId="41" xfId="0" applyNumberFormat="1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5" borderId="44" xfId="0" applyNumberFormat="1" applyFont="1" applyFill="1" applyBorder="1" applyAlignment="1">
      <alignment horizontal="center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42" xfId="0" applyNumberFormat="1" applyFont="1" applyFill="1" applyBorder="1" applyAlignment="1">
      <alignment horizontal="center" vertical="center" wrapText="1"/>
    </xf>
    <xf numFmtId="1" fontId="8" fillId="26" borderId="4" xfId="0" applyNumberFormat="1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/>
    </xf>
    <xf numFmtId="0" fontId="10" fillId="23" borderId="21" xfId="0" applyFont="1" applyFill="1" applyBorder="1" applyAlignment="1">
      <alignment horizontal="center" vertical="center"/>
    </xf>
    <xf numFmtId="1" fontId="8" fillId="29" borderId="22" xfId="0" applyNumberFormat="1" applyFont="1" applyFill="1" applyBorder="1" applyAlignment="1">
      <alignment horizontal="center" vertical="center" wrapText="1"/>
    </xf>
    <xf numFmtId="0" fontId="10" fillId="23" borderId="34" xfId="0" applyFont="1" applyFill="1" applyBorder="1" applyAlignment="1">
      <alignment horizontal="center" vertical="center"/>
    </xf>
    <xf numFmtId="1" fontId="8" fillId="29" borderId="41" xfId="0" applyNumberFormat="1" applyFont="1" applyFill="1" applyBorder="1" applyAlignment="1">
      <alignment horizontal="center" vertical="center" wrapText="1"/>
    </xf>
    <xf numFmtId="1" fontId="8" fillId="29" borderId="4" xfId="0" applyNumberFormat="1" applyFont="1" applyFill="1" applyBorder="1" applyAlignment="1">
      <alignment horizontal="center" vertical="center" wrapText="1"/>
    </xf>
    <xf numFmtId="0" fontId="10" fillId="23" borderId="39" xfId="0" applyFont="1" applyFill="1" applyBorder="1" applyAlignment="1">
      <alignment horizontal="center" vertical="center"/>
    </xf>
    <xf numFmtId="1" fontId="8" fillId="29" borderId="40" xfId="0" applyNumberFormat="1" applyFont="1" applyFill="1" applyBorder="1" applyAlignment="1">
      <alignment horizontal="center" vertical="center" wrapText="1"/>
    </xf>
    <xf numFmtId="1" fontId="8" fillId="26" borderId="22" xfId="0" applyNumberFormat="1" applyFont="1" applyFill="1" applyBorder="1" applyAlignment="1">
      <alignment horizontal="center" vertical="center" wrapText="1"/>
    </xf>
    <xf numFmtId="1" fontId="8" fillId="29" borderId="18" xfId="0" applyNumberFormat="1" applyFont="1" applyFill="1" applyBorder="1" applyAlignment="1">
      <alignment horizontal="center" vertical="center" wrapText="1"/>
    </xf>
    <xf numFmtId="165" fontId="8" fillId="26" borderId="13" xfId="0" applyNumberFormat="1" applyFont="1" applyFill="1" applyBorder="1" applyAlignment="1">
      <alignment horizontal="center" vertical="center" wrapText="1"/>
    </xf>
    <xf numFmtId="165" fontId="8" fillId="26" borderId="21" xfId="0" applyNumberFormat="1" applyFont="1" applyFill="1" applyBorder="1" applyAlignment="1">
      <alignment horizontal="center" vertical="center" wrapText="1"/>
    </xf>
    <xf numFmtId="165" fontId="8" fillId="29" borderId="21" xfId="0" applyNumberFormat="1" applyFont="1" applyFill="1" applyBorder="1" applyAlignment="1">
      <alignment horizontal="center" vertical="center" wrapText="1"/>
    </xf>
    <xf numFmtId="165" fontId="8" fillId="29" borderId="39" xfId="0" applyNumberFormat="1" applyFont="1" applyFill="1" applyBorder="1" applyAlignment="1">
      <alignment horizontal="center" vertical="center" wrapText="1"/>
    </xf>
    <xf numFmtId="165" fontId="8" fillId="29" borderId="13" xfId="0" applyNumberFormat="1" applyFont="1" applyFill="1" applyBorder="1" applyAlignment="1">
      <alignment horizontal="center" vertical="center" wrapText="1"/>
    </xf>
    <xf numFmtId="165" fontId="8" fillId="29" borderId="34" xfId="0" applyNumberFormat="1" applyFont="1" applyFill="1" applyBorder="1" applyAlignment="1">
      <alignment horizontal="center" vertical="center" wrapText="1"/>
    </xf>
    <xf numFmtId="165" fontId="8" fillId="29" borderId="17" xfId="0" applyNumberFormat="1" applyFont="1" applyFill="1" applyBorder="1" applyAlignment="1">
      <alignment horizontal="center" vertical="center" wrapText="1"/>
    </xf>
    <xf numFmtId="0" fontId="64" fillId="3" borderId="3" xfId="0" applyFont="1" applyFill="1" applyBorder="1" applyAlignment="1">
      <alignment horizontal="center" vertical="center" wrapText="1"/>
    </xf>
    <xf numFmtId="0" fontId="64" fillId="3" borderId="13" xfId="0" applyFont="1" applyFill="1" applyBorder="1" applyAlignment="1">
      <alignment horizontal="center" vertical="center" wrapText="1"/>
    </xf>
    <xf numFmtId="166" fontId="64" fillId="3" borderId="4" xfId="0" applyNumberFormat="1" applyFont="1" applyFill="1" applyBorder="1" applyAlignment="1">
      <alignment horizontal="center" vertical="center" wrapText="1"/>
    </xf>
    <xf numFmtId="2" fontId="64" fillId="3" borderId="15" xfId="0" applyNumberFormat="1" applyFont="1" applyFill="1" applyBorder="1" applyAlignment="1">
      <alignment horizontal="center" vertical="center" wrapText="1"/>
    </xf>
    <xf numFmtId="0" fontId="64" fillId="3" borderId="30" xfId="0" applyFont="1" applyFill="1" applyBorder="1" applyAlignment="1">
      <alignment horizontal="center" vertical="center" wrapText="1"/>
    </xf>
    <xf numFmtId="0" fontId="64" fillId="3" borderId="21" xfId="0" applyFont="1" applyFill="1" applyBorder="1" applyAlignment="1">
      <alignment horizontal="center" vertical="center" wrapText="1"/>
    </xf>
    <xf numFmtId="166" fontId="64" fillId="3" borderId="22" xfId="0" applyNumberFormat="1" applyFont="1" applyFill="1" applyBorder="1" applyAlignment="1">
      <alignment horizontal="center" vertical="center" wrapText="1"/>
    </xf>
    <xf numFmtId="2" fontId="64" fillId="3" borderId="24" xfId="0" applyNumberFormat="1" applyFont="1" applyFill="1" applyBorder="1" applyAlignment="1">
      <alignment horizontal="center" vertical="center" wrapText="1"/>
    </xf>
    <xf numFmtId="0" fontId="64" fillId="3" borderId="70" xfId="0" applyFont="1" applyFill="1" applyBorder="1" applyAlignment="1">
      <alignment horizontal="center" vertical="center" wrapText="1"/>
    </xf>
    <xf numFmtId="0" fontId="64" fillId="3" borderId="39" xfId="0" applyFont="1" applyFill="1" applyBorder="1" applyAlignment="1">
      <alignment horizontal="center" vertical="center" wrapText="1"/>
    </xf>
    <xf numFmtId="166" fontId="64" fillId="3" borderId="40" xfId="0" applyNumberFormat="1" applyFont="1" applyFill="1" applyBorder="1" applyAlignment="1">
      <alignment horizontal="center" vertical="center" wrapText="1"/>
    </xf>
    <xf numFmtId="2" fontId="64" fillId="3" borderId="29" xfId="0" applyNumberFormat="1" applyFont="1" applyFill="1" applyBorder="1" applyAlignment="1">
      <alignment horizontal="center" vertical="center" wrapText="1"/>
    </xf>
    <xf numFmtId="0" fontId="64" fillId="3" borderId="42" xfId="0" applyFont="1" applyFill="1" applyBorder="1" applyAlignment="1">
      <alignment horizontal="center" vertical="center" wrapText="1"/>
    </xf>
    <xf numFmtId="0" fontId="64" fillId="3" borderId="34" xfId="0" applyFont="1" applyFill="1" applyBorder="1" applyAlignment="1">
      <alignment horizontal="center" vertical="center" wrapText="1"/>
    </xf>
    <xf numFmtId="166" fontId="64" fillId="3" borderId="41" xfId="0" applyNumberFormat="1" applyFont="1" applyFill="1" applyBorder="1" applyAlignment="1">
      <alignment horizontal="center" vertical="center" wrapText="1"/>
    </xf>
    <xf numFmtId="2" fontId="64" fillId="3" borderId="35" xfId="0" applyNumberFormat="1" applyFont="1" applyFill="1" applyBorder="1" applyAlignment="1">
      <alignment horizontal="center" vertical="center" wrapText="1"/>
    </xf>
    <xf numFmtId="2" fontId="64" fillId="3" borderId="14" xfId="0" applyNumberFormat="1" applyFont="1" applyFill="1" applyBorder="1" applyAlignment="1">
      <alignment horizontal="center" vertical="center" wrapText="1"/>
    </xf>
    <xf numFmtId="2" fontId="64" fillId="3" borderId="23" xfId="0" applyNumberFormat="1" applyFont="1" applyFill="1" applyBorder="1" applyAlignment="1">
      <alignment horizontal="center" vertical="center" wrapText="1"/>
    </xf>
    <xf numFmtId="2" fontId="64" fillId="3" borderId="43" xfId="0" applyNumberFormat="1" applyFont="1" applyFill="1" applyBorder="1" applyAlignment="1">
      <alignment horizontal="center" vertical="center" wrapText="1"/>
    </xf>
    <xf numFmtId="0" fontId="64" fillId="3" borderId="44" xfId="0" applyFont="1" applyFill="1" applyBorder="1" applyAlignment="1">
      <alignment horizontal="center" vertical="center" wrapText="1"/>
    </xf>
    <xf numFmtId="0" fontId="64" fillId="3" borderId="17" xfId="0" applyFont="1" applyFill="1" applyBorder="1" applyAlignment="1">
      <alignment horizontal="center" vertical="center" wrapText="1"/>
    </xf>
    <xf numFmtId="166" fontId="64" fillId="3" borderId="18" xfId="0" applyNumberFormat="1" applyFont="1" applyFill="1" applyBorder="1" applyAlignment="1">
      <alignment horizontal="center" vertical="center" wrapText="1"/>
    </xf>
    <xf numFmtId="2" fontId="64" fillId="3" borderId="20" xfId="0" applyNumberFormat="1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0" fontId="64" fillId="3" borderId="22" xfId="0" applyFont="1" applyFill="1" applyBorder="1" applyAlignment="1">
      <alignment horizontal="center" vertical="center" wrapText="1"/>
    </xf>
    <xf numFmtId="0" fontId="64" fillId="3" borderId="41" xfId="0" applyFont="1" applyFill="1" applyBorder="1" applyAlignment="1">
      <alignment horizontal="center" vertical="center" wrapText="1"/>
    </xf>
    <xf numFmtId="0" fontId="64" fillId="3" borderId="18" xfId="0" applyFont="1" applyFill="1" applyBorder="1" applyAlignment="1">
      <alignment horizontal="center" vertical="center" wrapText="1"/>
    </xf>
    <xf numFmtId="0" fontId="64" fillId="3" borderId="4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" fontId="8" fillId="5" borderId="13" xfId="0" applyNumberFormat="1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center" vertical="center" wrapText="1"/>
    </xf>
    <xf numFmtId="1" fontId="8" fillId="5" borderId="34" xfId="0" applyNumberFormat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2" fontId="64" fillId="3" borderId="19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 wrapText="1"/>
    </xf>
    <xf numFmtId="1" fontId="75" fillId="5" borderId="39" xfId="0" applyNumberFormat="1" applyFont="1" applyFill="1" applyBorder="1" applyAlignment="1">
      <alignment horizontal="center" vertical="center" wrapText="1"/>
    </xf>
    <xf numFmtId="1" fontId="75" fillId="5" borderId="40" xfId="0" applyNumberFormat="1" applyFont="1" applyFill="1" applyBorder="1" applyAlignment="1">
      <alignment horizontal="center" vertical="center" wrapText="1"/>
    </xf>
    <xf numFmtId="1" fontId="75" fillId="3" borderId="40" xfId="0" applyNumberFormat="1" applyFont="1" applyFill="1" applyBorder="1" applyAlignment="1">
      <alignment horizontal="center" vertical="center" wrapText="1"/>
    </xf>
    <xf numFmtId="0" fontId="75" fillId="3" borderId="29" xfId="0" applyFont="1" applyFill="1" applyBorder="1" applyAlignment="1">
      <alignment horizontal="center" vertical="center"/>
    </xf>
    <xf numFmtId="1" fontId="75" fillId="5" borderId="34" xfId="0" applyNumberFormat="1" applyFont="1" applyFill="1" applyBorder="1" applyAlignment="1">
      <alignment horizontal="center" vertical="center" wrapText="1"/>
    </xf>
    <xf numFmtId="1" fontId="75" fillId="5" borderId="41" xfId="0" applyNumberFormat="1" applyFont="1" applyFill="1" applyBorder="1" applyAlignment="1">
      <alignment horizontal="center" vertical="center" wrapText="1"/>
    </xf>
    <xf numFmtId="1" fontId="75" fillId="3" borderId="41" xfId="0" applyNumberFormat="1" applyFont="1" applyFill="1" applyBorder="1" applyAlignment="1">
      <alignment horizontal="center" vertical="center" wrapText="1"/>
    </xf>
    <xf numFmtId="0" fontId="75" fillId="3" borderId="35" xfId="0" applyFont="1" applyFill="1" applyBorder="1" applyAlignment="1">
      <alignment horizontal="center" vertical="center"/>
    </xf>
    <xf numFmtId="1" fontId="8" fillId="5" borderId="70" xfId="0" applyNumberFormat="1" applyFont="1" applyFill="1" applyBorder="1" applyAlignment="1">
      <alignment horizontal="center" vertical="center" wrapText="1"/>
    </xf>
    <xf numFmtId="1" fontId="75" fillId="5" borderId="70" xfId="0" applyNumberFormat="1" applyFont="1" applyFill="1" applyBorder="1" applyAlignment="1">
      <alignment horizontal="center" vertical="center" wrapText="1"/>
    </xf>
    <xf numFmtId="1" fontId="75" fillId="5" borderId="42" xfId="0" applyNumberFormat="1" applyFont="1" applyFill="1" applyBorder="1" applyAlignment="1">
      <alignment horizontal="center" vertical="center" wrapText="1"/>
    </xf>
    <xf numFmtId="2" fontId="64" fillId="3" borderId="22" xfId="0" applyNumberFormat="1" applyFont="1" applyFill="1" applyBorder="1" applyAlignment="1">
      <alignment horizontal="center" vertical="center" wrapText="1"/>
    </xf>
    <xf numFmtId="2" fontId="64" fillId="3" borderId="18" xfId="0" applyNumberFormat="1" applyFont="1" applyFill="1" applyBorder="1" applyAlignment="1">
      <alignment horizontal="center" vertical="center" wrapText="1"/>
    </xf>
    <xf numFmtId="165" fontId="8" fillId="4" borderId="34" xfId="0" applyNumberFormat="1" applyFont="1" applyFill="1" applyBorder="1" applyAlignment="1">
      <alignment horizontal="center" vertical="center" wrapText="1"/>
    </xf>
    <xf numFmtId="1" fontId="8" fillId="4" borderId="41" xfId="0" applyNumberFormat="1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2" fontId="8" fillId="4" borderId="41" xfId="0" applyNumberFormat="1" applyFont="1" applyFill="1" applyBorder="1" applyAlignment="1">
      <alignment horizontal="center" vertical="center" wrapText="1"/>
    </xf>
    <xf numFmtId="2" fontId="29" fillId="4" borderId="35" xfId="0" applyNumberFormat="1" applyFont="1" applyFill="1" applyBorder="1" applyAlignment="1">
      <alignment horizontal="center" vertical="center" wrapText="1"/>
    </xf>
    <xf numFmtId="1" fontId="26" fillId="4" borderId="14" xfId="0" applyNumberFormat="1" applyFont="1" applyFill="1" applyBorder="1" applyAlignment="1">
      <alignment horizontal="center" vertical="center" wrapText="1"/>
    </xf>
    <xf numFmtId="1" fontId="8" fillId="4" borderId="43" xfId="0" applyNumberFormat="1" applyFont="1" applyFill="1" applyBorder="1" applyAlignment="1">
      <alignment horizontal="center" vertical="center" wrapText="1"/>
    </xf>
    <xf numFmtId="1" fontId="8" fillId="26" borderId="19" xfId="0" applyNumberFormat="1" applyFont="1" applyFill="1" applyBorder="1" applyAlignment="1">
      <alignment horizontal="center" vertical="center" wrapText="1"/>
    </xf>
    <xf numFmtId="1" fontId="8" fillId="29" borderId="23" xfId="0" applyNumberFormat="1" applyFont="1" applyFill="1" applyBorder="1" applyAlignment="1">
      <alignment horizontal="center" vertical="center" wrapText="1"/>
    </xf>
    <xf numFmtId="1" fontId="8" fillId="26" borderId="23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1" fontId="8" fillId="26" borderId="14" xfId="0" applyNumberFormat="1" applyFont="1" applyFill="1" applyBorder="1" applyAlignment="1">
      <alignment horizontal="center" vertical="center" wrapText="1"/>
    </xf>
    <xf numFmtId="1" fontId="8" fillId="29" borderId="43" xfId="0" applyNumberFormat="1" applyFont="1" applyFill="1" applyBorder="1" applyAlignment="1">
      <alignment horizontal="center" vertical="center" wrapText="1"/>
    </xf>
    <xf numFmtId="1" fontId="8" fillId="29" borderId="28" xfId="0" applyNumberFormat="1" applyFont="1" applyFill="1" applyBorder="1" applyAlignment="1">
      <alignment horizontal="center" vertical="center" wrapText="1"/>
    </xf>
    <xf numFmtId="165" fontId="8" fillId="26" borderId="17" xfId="0" applyNumberFormat="1" applyFont="1" applyFill="1" applyBorder="1" applyAlignment="1">
      <alignment horizontal="center" vertical="center" wrapText="1"/>
    </xf>
    <xf numFmtId="1" fontId="8" fillId="29" borderId="14" xfId="0" applyNumberFormat="1" applyFont="1" applyFill="1" applyBorder="1" applyAlignment="1">
      <alignment horizontal="center" vertical="center" wrapText="1"/>
    </xf>
    <xf numFmtId="0" fontId="78" fillId="4" borderId="41" xfId="0" applyFont="1" applyFill="1" applyBorder="1" applyAlignment="1">
      <alignment horizontal="center" vertical="top" wrapText="1"/>
    </xf>
    <xf numFmtId="2" fontId="78" fillId="4" borderId="41" xfId="0" applyNumberFormat="1" applyFont="1" applyFill="1" applyBorder="1" applyAlignment="1">
      <alignment horizontal="center" vertical="top" wrapText="1"/>
    </xf>
    <xf numFmtId="2" fontId="78" fillId="4" borderId="35" xfId="0" applyNumberFormat="1" applyFont="1" applyFill="1" applyBorder="1" applyAlignment="1">
      <alignment horizontal="center" vertical="top" wrapText="1"/>
    </xf>
    <xf numFmtId="1" fontId="9" fillId="5" borderId="54" xfId="0" applyNumberFormat="1" applyFont="1" applyFill="1" applyBorder="1" applyAlignment="1">
      <alignment horizontal="center" vertical="center" wrapText="1"/>
    </xf>
    <xf numFmtId="1" fontId="12" fillId="4" borderId="43" xfId="0" applyNumberFormat="1" applyFont="1" applyFill="1" applyBorder="1" applyAlignment="1">
      <alignment horizontal="center" vertical="top" wrapText="1"/>
    </xf>
    <xf numFmtId="1" fontId="8" fillId="29" borderId="19" xfId="0" applyNumberFormat="1" applyFont="1" applyFill="1" applyBorder="1" applyAlignment="1">
      <alignment horizontal="center" vertical="center" wrapText="1"/>
    </xf>
    <xf numFmtId="0" fontId="78" fillId="4" borderId="34" xfId="0" applyFont="1" applyFill="1" applyBorder="1" applyAlignment="1">
      <alignment horizontal="center" vertical="top" wrapText="1"/>
    </xf>
    <xf numFmtId="173" fontId="11" fillId="0" borderId="20" xfId="0" applyNumberFormat="1" applyFont="1" applyBorder="1" applyAlignment="1">
      <alignment horizontal="center"/>
    </xf>
    <xf numFmtId="0" fontId="32" fillId="3" borderId="46" xfId="0" applyFont="1" applyFill="1" applyBorder="1" applyAlignment="1">
      <alignment horizontal="center" vertical="center" wrapText="1"/>
    </xf>
    <xf numFmtId="167" fontId="14" fillId="3" borderId="52" xfId="0" applyNumberFormat="1" applyFont="1" applyFill="1" applyBorder="1" applyAlignment="1">
      <alignment horizontal="center" vertical="center" wrapText="1"/>
    </xf>
    <xf numFmtId="167" fontId="11" fillId="5" borderId="5" xfId="0" applyNumberFormat="1" applyFont="1" applyFill="1" applyBorder="1" applyAlignment="1">
      <alignment horizontal="center" vertical="center" wrapText="1"/>
    </xf>
    <xf numFmtId="167" fontId="71" fillId="24" borderId="5" xfId="0" applyNumberFormat="1" applyFont="1" applyFill="1" applyBorder="1" applyAlignment="1">
      <alignment horizontal="center" vertical="center" wrapText="1"/>
    </xf>
    <xf numFmtId="166" fontId="61" fillId="3" borderId="18" xfId="0" applyNumberFormat="1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166" fontId="61" fillId="3" borderId="22" xfId="0" applyNumberFormat="1" applyFont="1" applyFill="1" applyBorder="1" applyAlignment="1">
      <alignment horizontal="center" vertical="center" wrapText="1"/>
    </xf>
    <xf numFmtId="2" fontId="61" fillId="3" borderId="24" xfId="0" applyNumberFormat="1" applyFont="1" applyFill="1" applyBorder="1" applyAlignment="1">
      <alignment horizontal="center" vertical="center" wrapText="1"/>
    </xf>
    <xf numFmtId="1" fontId="12" fillId="5" borderId="30" xfId="0" applyNumberFormat="1" applyFont="1" applyFill="1" applyBorder="1" applyAlignment="1">
      <alignment horizontal="center" vertical="center" wrapText="1"/>
    </xf>
    <xf numFmtId="1" fontId="19" fillId="3" borderId="40" xfId="0" applyNumberFormat="1" applyFont="1" applyFill="1" applyBorder="1" applyAlignment="1">
      <alignment horizontal="center" vertical="center" wrapText="1"/>
    </xf>
    <xf numFmtId="166" fontId="61" fillId="3" borderId="40" xfId="0" applyNumberFormat="1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 wrapText="1"/>
    </xf>
    <xf numFmtId="166" fontId="61" fillId="3" borderId="4" xfId="0" applyNumberFormat="1" applyFont="1" applyFill="1" applyBorder="1" applyAlignment="1">
      <alignment horizontal="center" vertical="center" wrapText="1"/>
    </xf>
    <xf numFmtId="2" fontId="61" fillId="3" borderId="15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9" fillId="5" borderId="27" xfId="0" applyNumberFormat="1" applyFont="1" applyFill="1" applyBorder="1" applyAlignment="1">
      <alignment horizontal="center" vertical="center" wrapText="1"/>
    </xf>
    <xf numFmtId="1" fontId="19" fillId="5" borderId="14" xfId="0" applyNumberFormat="1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 wrapText="1"/>
    </xf>
    <xf numFmtId="1" fontId="19" fillId="3" borderId="27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 wrapText="1"/>
    </xf>
    <xf numFmtId="166" fontId="61" fillId="3" borderId="41" xfId="0" applyNumberFormat="1" applyFont="1" applyFill="1" applyBorder="1" applyAlignment="1">
      <alignment horizontal="center" vertical="center" wrapText="1"/>
    </xf>
    <xf numFmtId="2" fontId="61" fillId="3" borderId="35" xfId="0" applyNumberFormat="1" applyFont="1" applyFill="1" applyBorder="1" applyAlignment="1">
      <alignment horizontal="center" vertical="center" wrapText="1"/>
    </xf>
    <xf numFmtId="1" fontId="12" fillId="5" borderId="42" xfId="0" applyNumberFormat="1" applyFont="1" applyFill="1" applyBorder="1" applyAlignment="1">
      <alignment horizontal="center" vertical="center" wrapText="1"/>
    </xf>
    <xf numFmtId="1" fontId="19" fillId="5" borderId="57" xfId="0" applyNumberFormat="1" applyFont="1" applyFill="1" applyBorder="1" applyAlignment="1">
      <alignment horizontal="center" vertical="center" wrapText="1"/>
    </xf>
    <xf numFmtId="1" fontId="19" fillId="5" borderId="43" xfId="0" applyNumberFormat="1" applyFont="1" applyFill="1" applyBorder="1" applyAlignment="1">
      <alignment horizontal="center" vertical="center" wrapText="1"/>
    </xf>
    <xf numFmtId="1" fontId="19" fillId="3" borderId="57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/>
    </xf>
    <xf numFmtId="0" fontId="61" fillId="3" borderId="7" xfId="0" applyFont="1" applyFill="1" applyBorder="1" applyAlignment="1">
      <alignment horizontal="center" vertical="center" wrapText="1"/>
    </xf>
    <xf numFmtId="166" fontId="61" fillId="3" borderId="8" xfId="0" applyNumberFormat="1" applyFont="1" applyFill="1" applyBorder="1" applyAlignment="1">
      <alignment horizontal="center" vertical="center" wrapText="1"/>
    </xf>
    <xf numFmtId="2" fontId="61" fillId="3" borderId="53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1" fontId="19" fillId="5" borderId="18" xfId="0" applyNumberFormat="1" applyFont="1" applyFill="1" applyBorder="1" applyAlignment="1">
      <alignment horizontal="center" vertical="center" wrapText="1"/>
    </xf>
    <xf numFmtId="1" fontId="19" fillId="3" borderId="18" xfId="0" applyNumberFormat="1" applyFont="1" applyFill="1" applyBorder="1" applyAlignment="1">
      <alignment horizontal="center" vertical="center" wrapText="1"/>
    </xf>
    <xf numFmtId="1" fontId="19" fillId="5" borderId="4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" fontId="19" fillId="5" borderId="40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12" fillId="5" borderId="22" xfId="0" applyNumberFormat="1" applyFont="1" applyFill="1" applyBorder="1" applyAlignment="1">
      <alignment horizontal="center" vertical="center" wrapText="1"/>
    </xf>
    <xf numFmtId="1" fontId="12" fillId="5" borderId="41" xfId="0" applyNumberFormat="1" applyFont="1" applyFill="1" applyBorder="1" applyAlignment="1">
      <alignment horizontal="center" vertical="center" wrapText="1"/>
    </xf>
    <xf numFmtId="1" fontId="12" fillId="5" borderId="40" xfId="0" applyNumberFormat="1" applyFont="1" applyFill="1" applyBorder="1" applyAlignment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2" fontId="61" fillId="3" borderId="4" xfId="0" applyNumberFormat="1" applyFont="1" applyFill="1" applyBorder="1" applyAlignment="1">
      <alignment horizontal="center" vertical="center" wrapText="1"/>
    </xf>
    <xf numFmtId="0" fontId="61" fillId="3" borderId="22" xfId="0" applyFont="1" applyFill="1" applyBorder="1" applyAlignment="1">
      <alignment horizontal="center" vertical="center" wrapText="1"/>
    </xf>
    <xf numFmtId="2" fontId="61" fillId="3" borderId="22" xfId="0" applyNumberFormat="1" applyFont="1" applyFill="1" applyBorder="1" applyAlignment="1">
      <alignment horizontal="center" vertical="center" wrapText="1"/>
    </xf>
    <xf numFmtId="0" fontId="61" fillId="3" borderId="41" xfId="0" applyFont="1" applyFill="1" applyBorder="1" applyAlignment="1">
      <alignment horizontal="center" vertical="center" wrapText="1"/>
    </xf>
    <xf numFmtId="2" fontId="61" fillId="3" borderId="41" xfId="0" applyNumberFormat="1" applyFont="1" applyFill="1" applyBorder="1" applyAlignment="1">
      <alignment horizontal="center" vertical="center" wrapText="1"/>
    </xf>
    <xf numFmtId="0" fontId="61" fillId="3" borderId="40" xfId="0" applyFont="1" applyFill="1" applyBorder="1" applyAlignment="1">
      <alignment horizontal="center" vertical="center" wrapText="1"/>
    </xf>
    <xf numFmtId="2" fontId="61" fillId="3" borderId="40" xfId="0" applyNumberFormat="1" applyFont="1" applyFill="1" applyBorder="1" applyAlignment="1">
      <alignment horizontal="center" vertical="center" wrapText="1"/>
    </xf>
    <xf numFmtId="0" fontId="61" fillId="3" borderId="18" xfId="0" applyFont="1" applyFill="1" applyBorder="1" applyAlignment="1">
      <alignment horizontal="center" vertical="center" wrapText="1"/>
    </xf>
    <xf numFmtId="2" fontId="61" fillId="3" borderId="18" xfId="0" applyNumberFormat="1" applyFont="1" applyFill="1" applyBorder="1" applyAlignment="1">
      <alignment horizontal="center" vertical="center" wrapText="1"/>
    </xf>
    <xf numFmtId="165" fontId="12" fillId="26" borderId="13" xfId="0" applyNumberFormat="1" applyFont="1" applyFill="1" applyBorder="1" applyAlignment="1">
      <alignment horizontal="center" vertical="center" wrapText="1"/>
    </xf>
    <xf numFmtId="1" fontId="12" fillId="26" borderId="4" xfId="0" applyNumberFormat="1" applyFont="1" applyFill="1" applyBorder="1" applyAlignment="1">
      <alignment horizontal="center" vertical="center" wrapText="1"/>
    </xf>
    <xf numFmtId="165" fontId="12" fillId="29" borderId="21" xfId="0" applyNumberFormat="1" applyFont="1" applyFill="1" applyBorder="1" applyAlignment="1">
      <alignment horizontal="center" vertical="center" wrapText="1"/>
    </xf>
    <xf numFmtId="1" fontId="12" fillId="29" borderId="22" xfId="0" applyNumberFormat="1" applyFont="1" applyFill="1" applyBorder="1" applyAlignment="1">
      <alignment horizontal="center" vertical="center" wrapText="1"/>
    </xf>
    <xf numFmtId="165" fontId="12" fillId="29" borderId="34" xfId="0" applyNumberFormat="1" applyFont="1" applyFill="1" applyBorder="1" applyAlignment="1">
      <alignment horizontal="center" vertical="center" wrapText="1"/>
    </xf>
    <xf numFmtId="1" fontId="12" fillId="29" borderId="41" xfId="0" applyNumberFormat="1" applyFont="1" applyFill="1" applyBorder="1" applyAlignment="1">
      <alignment horizontal="center" vertical="center" wrapText="1"/>
    </xf>
    <xf numFmtId="165" fontId="12" fillId="29" borderId="39" xfId="0" applyNumberFormat="1" applyFont="1" applyFill="1" applyBorder="1" applyAlignment="1">
      <alignment horizontal="center" vertical="center" wrapText="1"/>
    </xf>
    <xf numFmtId="1" fontId="12" fillId="29" borderId="40" xfId="0" applyNumberFormat="1" applyFont="1" applyFill="1" applyBorder="1" applyAlignment="1">
      <alignment horizontal="center" vertical="center" wrapText="1"/>
    </xf>
    <xf numFmtId="165" fontId="12" fillId="26" borderId="17" xfId="0" applyNumberFormat="1" applyFont="1" applyFill="1" applyBorder="1" applyAlignment="1">
      <alignment horizontal="center" vertical="center" wrapText="1"/>
    </xf>
    <xf numFmtId="1" fontId="12" fillId="26" borderId="18" xfId="0" applyNumberFormat="1" applyFont="1" applyFill="1" applyBorder="1" applyAlignment="1">
      <alignment horizontal="center" vertical="center" wrapText="1"/>
    </xf>
    <xf numFmtId="165" fontId="19" fillId="29" borderId="7" xfId="0" applyNumberFormat="1" applyFont="1" applyFill="1" applyBorder="1" applyAlignment="1">
      <alignment horizontal="center" vertical="center" wrapText="1"/>
    </xf>
    <xf numFmtId="1" fontId="19" fillId="29" borderId="8" xfId="0" applyNumberFormat="1" applyFont="1" applyFill="1" applyBorder="1" applyAlignment="1">
      <alignment horizontal="center" vertical="center" wrapText="1"/>
    </xf>
    <xf numFmtId="2" fontId="64" fillId="3" borderId="28" xfId="0" applyNumberFormat="1" applyFont="1" applyFill="1" applyBorder="1" applyAlignment="1">
      <alignment horizontal="center" vertical="center" wrapText="1"/>
    </xf>
    <xf numFmtId="2" fontId="64" fillId="3" borderId="4" xfId="0" applyNumberFormat="1" applyFont="1" applyFill="1" applyBorder="1" applyAlignment="1">
      <alignment horizontal="center" vertical="center" wrapText="1"/>
    </xf>
    <xf numFmtId="2" fontId="64" fillId="3" borderId="41" xfId="0" applyNumberFormat="1" applyFont="1" applyFill="1" applyBorder="1" applyAlignment="1">
      <alignment horizontal="center" vertical="center" wrapText="1"/>
    </xf>
    <xf numFmtId="0" fontId="75" fillId="3" borderId="29" xfId="0" applyFont="1" applyFill="1" applyBorder="1" applyAlignment="1">
      <alignment horizontal="center" vertical="center" wrapText="1"/>
    </xf>
    <xf numFmtId="1" fontId="8" fillId="5" borderId="68" xfId="0" applyNumberFormat="1" applyFont="1" applyFill="1" applyBorder="1" applyAlignment="1">
      <alignment horizontal="center" vertical="center" wrapText="1"/>
    </xf>
    <xf numFmtId="1" fontId="8" fillId="3" borderId="44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42" xfId="0" applyNumberFormat="1" applyFont="1" applyFill="1" applyBorder="1" applyAlignment="1">
      <alignment horizontal="center" vertical="center" wrapText="1"/>
    </xf>
    <xf numFmtId="0" fontId="75" fillId="3" borderId="35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45" fillId="3" borderId="53" xfId="0" applyFont="1" applyFill="1" applyBorder="1" applyAlignment="1">
      <alignment horizontal="center" vertical="center" wrapText="1"/>
    </xf>
    <xf numFmtId="0" fontId="15" fillId="25" borderId="23" xfId="0" applyFont="1" applyFill="1" applyBorder="1" applyAlignment="1">
      <alignment horizontal="center" vertical="center" wrapText="1"/>
    </xf>
    <xf numFmtId="165" fontId="8" fillId="29" borderId="54" xfId="0" applyNumberFormat="1" applyFont="1" applyFill="1" applyBorder="1" applyAlignment="1">
      <alignment horizontal="center" vertical="center" wrapText="1"/>
    </xf>
    <xf numFmtId="1" fontId="8" fillId="29" borderId="59" xfId="0" applyNumberFormat="1" applyFont="1" applyFill="1" applyBorder="1" applyAlignment="1">
      <alignment horizontal="center" vertical="center" wrapText="1"/>
    </xf>
    <xf numFmtId="0" fontId="64" fillId="3" borderId="59" xfId="0" applyFont="1" applyFill="1" applyBorder="1" applyAlignment="1">
      <alignment horizontal="center" vertical="center" wrapText="1"/>
    </xf>
    <xf numFmtId="166" fontId="64" fillId="3" borderId="59" xfId="0" applyNumberFormat="1" applyFont="1" applyFill="1" applyBorder="1" applyAlignment="1">
      <alignment horizontal="center" vertical="center" wrapText="1"/>
    </xf>
    <xf numFmtId="1" fontId="9" fillId="5" borderId="59" xfId="0" applyNumberFormat="1" applyFont="1" applyFill="1" applyBorder="1" applyAlignment="1">
      <alignment horizontal="center" vertical="center" wrapText="1"/>
    </xf>
    <xf numFmtId="1" fontId="9" fillId="3" borderId="59" xfId="0" applyNumberFormat="1" applyFont="1" applyFill="1" applyBorder="1" applyAlignment="1">
      <alignment horizontal="center" vertical="center" wrapText="1"/>
    </xf>
    <xf numFmtId="0" fontId="64" fillId="3" borderId="76" xfId="0" applyFont="1" applyFill="1" applyBorder="1" applyAlignment="1">
      <alignment horizontal="center" vertical="center" wrapText="1"/>
    </xf>
    <xf numFmtId="1" fontId="8" fillId="26" borderId="15" xfId="0" applyNumberFormat="1" applyFont="1" applyFill="1" applyBorder="1" applyAlignment="1">
      <alignment horizontal="center" vertical="center" wrapText="1"/>
    </xf>
    <xf numFmtId="1" fontId="8" fillId="29" borderId="24" xfId="0" applyNumberFormat="1" applyFont="1" applyFill="1" applyBorder="1" applyAlignment="1">
      <alignment horizontal="center" vertical="center" wrapText="1"/>
    </xf>
    <xf numFmtId="1" fontId="8" fillId="29" borderId="35" xfId="0" applyNumberFormat="1" applyFont="1" applyFill="1" applyBorder="1" applyAlignment="1">
      <alignment horizontal="center" vertical="center" wrapText="1"/>
    </xf>
    <xf numFmtId="1" fontId="8" fillId="29" borderId="15" xfId="0" applyNumberFormat="1" applyFont="1" applyFill="1" applyBorder="1" applyAlignment="1">
      <alignment horizontal="center" vertical="center" wrapText="1"/>
    </xf>
    <xf numFmtId="1" fontId="8" fillId="29" borderId="29" xfId="0" applyNumberFormat="1" applyFont="1" applyFill="1" applyBorder="1" applyAlignment="1">
      <alignment horizontal="center" vertical="center" wrapText="1"/>
    </xf>
    <xf numFmtId="1" fontId="8" fillId="29" borderId="20" xfId="0" applyNumberFormat="1" applyFont="1" applyFill="1" applyBorder="1" applyAlignment="1">
      <alignment horizontal="center" vertical="center" wrapText="1"/>
    </xf>
    <xf numFmtId="1" fontId="8" fillId="29" borderId="5" xfId="0" applyNumberFormat="1" applyFont="1" applyFill="1" applyBorder="1" applyAlignment="1">
      <alignment horizontal="center" vertical="center" wrapText="1"/>
    </xf>
    <xf numFmtId="165" fontId="8" fillId="29" borderId="9" xfId="0" applyNumberFormat="1" applyFont="1" applyFill="1" applyBorder="1" applyAlignment="1">
      <alignment horizontal="center" vertical="center" wrapText="1"/>
    </xf>
    <xf numFmtId="1" fontId="8" fillId="29" borderId="8" xfId="0" applyNumberFormat="1" applyFont="1" applyFill="1" applyBorder="1" applyAlignment="1">
      <alignment horizontal="center" vertical="center" wrapText="1"/>
    </xf>
    <xf numFmtId="1" fontId="8" fillId="29" borderId="10" xfId="0" applyNumberFormat="1" applyFont="1" applyFill="1" applyBorder="1" applyAlignment="1">
      <alignment horizontal="center" vertical="center" wrapText="1"/>
    </xf>
    <xf numFmtId="0" fontId="64" fillId="3" borderId="7" xfId="0" applyFont="1" applyFill="1" applyBorder="1" applyAlignment="1">
      <alignment horizontal="center" vertical="center" wrapText="1"/>
    </xf>
    <xf numFmtId="0" fontId="64" fillId="3" borderId="8" xfId="0" applyFont="1" applyFill="1" applyBorder="1" applyAlignment="1">
      <alignment horizontal="center" vertical="center" wrapText="1"/>
    </xf>
    <xf numFmtId="166" fontId="64" fillId="3" borderId="8" xfId="0" applyNumberFormat="1" applyFont="1" applyFill="1" applyBorder="1" applyAlignment="1">
      <alignment horizontal="center" vertical="center" wrapText="1"/>
    </xf>
    <xf numFmtId="2" fontId="64" fillId="3" borderId="58" xfId="0" applyNumberFormat="1" applyFont="1" applyFill="1" applyBorder="1" applyAlignment="1">
      <alignment horizontal="center" vertical="center" wrapText="1"/>
    </xf>
    <xf numFmtId="2" fontId="64" fillId="3" borderId="53" xfId="0" applyNumberFormat="1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1" fontId="9" fillId="5" borderId="65" xfId="0" applyNumberFormat="1" applyFont="1" applyFill="1" applyBorder="1" applyAlignment="1">
      <alignment horizontal="center" vertical="center" wrapText="1"/>
    </xf>
    <xf numFmtId="1" fontId="9" fillId="5" borderId="66" xfId="0" applyNumberFormat="1" applyFont="1" applyFill="1" applyBorder="1" applyAlignment="1">
      <alignment horizontal="center" vertical="center" wrapText="1"/>
    </xf>
    <xf numFmtId="1" fontId="9" fillId="3" borderId="6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wrapText="1"/>
    </xf>
    <xf numFmtId="14" fontId="7" fillId="0" borderId="26" xfId="0" applyNumberFormat="1" applyFont="1" applyBorder="1" applyAlignment="1">
      <alignment horizontal="left" vertical="center"/>
    </xf>
    <xf numFmtId="166" fontId="9" fillId="3" borderId="22" xfId="0" applyNumberFormat="1" applyFont="1" applyFill="1" applyBorder="1" applyAlignment="1">
      <alignment horizontal="center" vertical="center" wrapText="1"/>
    </xf>
    <xf numFmtId="166" fontId="9" fillId="3" borderId="41" xfId="0" applyNumberFormat="1" applyFont="1" applyFill="1" applyBorder="1" applyAlignment="1">
      <alignment horizontal="center" vertical="center" wrapText="1"/>
    </xf>
    <xf numFmtId="42" fontId="15" fillId="5" borderId="4" xfId="0" applyNumberFormat="1" applyFont="1" applyFill="1" applyBorder="1" applyAlignment="1">
      <alignment horizontal="center" vertical="center" wrapText="1"/>
    </xf>
    <xf numFmtId="42" fontId="15" fillId="3" borderId="4" xfId="0" applyNumberFormat="1" applyFont="1" applyFill="1" applyBorder="1" applyAlignment="1">
      <alignment horizontal="center" vertical="center"/>
    </xf>
    <xf numFmtId="42" fontId="15" fillId="3" borderId="15" xfId="0" applyNumberFormat="1" applyFont="1" applyFill="1" applyBorder="1" applyAlignment="1">
      <alignment horizontal="center" vertical="center"/>
    </xf>
    <xf numFmtId="42" fontId="15" fillId="5" borderId="22" xfId="0" applyNumberFormat="1" applyFont="1" applyFill="1" applyBorder="1" applyAlignment="1">
      <alignment horizontal="center" vertical="center" wrapText="1"/>
    </xf>
    <xf numFmtId="42" fontId="15" fillId="3" borderId="22" xfId="0" applyNumberFormat="1" applyFont="1" applyFill="1" applyBorder="1" applyAlignment="1">
      <alignment horizontal="center" vertical="center"/>
    </xf>
    <xf numFmtId="42" fontId="15" fillId="3" borderId="24" xfId="0" applyNumberFormat="1" applyFont="1" applyFill="1" applyBorder="1" applyAlignment="1">
      <alignment horizontal="center" vertical="center"/>
    </xf>
    <xf numFmtId="42" fontId="15" fillId="5" borderId="41" xfId="0" applyNumberFormat="1" applyFont="1" applyFill="1" applyBorder="1" applyAlignment="1">
      <alignment horizontal="center" vertical="center" wrapText="1"/>
    </xf>
    <xf numFmtId="42" fontId="15" fillId="3" borderId="41" xfId="0" applyNumberFormat="1" applyFont="1" applyFill="1" applyBorder="1" applyAlignment="1">
      <alignment horizontal="center" vertical="center"/>
    </xf>
    <xf numFmtId="42" fontId="15" fillId="3" borderId="35" xfId="0" applyNumberFormat="1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5" fillId="2" borderId="7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1" fontId="15" fillId="2" borderId="2" xfId="0" applyNumberFormat="1" applyFont="1" applyFill="1" applyBorder="1" applyAlignment="1">
      <alignment horizontal="center" vertical="center" wrapText="1"/>
    </xf>
    <xf numFmtId="1" fontId="15" fillId="2" borderId="36" xfId="0" applyNumberFormat="1" applyFont="1" applyFill="1" applyBorder="1" applyAlignment="1">
      <alignment horizontal="center" vertical="center" wrapText="1"/>
    </xf>
    <xf numFmtId="1" fontId="15" fillId="2" borderId="26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2" fontId="15" fillId="5" borderId="40" xfId="0" applyNumberFormat="1" applyFont="1" applyFill="1" applyBorder="1" applyAlignment="1">
      <alignment horizontal="center" vertical="center" wrapText="1"/>
    </xf>
    <xf numFmtId="42" fontId="15" fillId="3" borderId="40" xfId="0" applyNumberFormat="1" applyFont="1" applyFill="1" applyBorder="1" applyAlignment="1">
      <alignment horizontal="center" vertical="center"/>
    </xf>
    <xf numFmtId="42" fontId="15" fillId="3" borderId="29" xfId="0" applyNumberFormat="1" applyFont="1" applyFill="1" applyBorder="1" applyAlignment="1">
      <alignment horizontal="center" vertical="center"/>
    </xf>
    <xf numFmtId="166" fontId="9" fillId="3" borderId="40" xfId="0" applyNumberFormat="1" applyFont="1" applyFill="1" applyBorder="1" applyAlignment="1">
      <alignment horizontal="center" vertical="center" wrapText="1"/>
    </xf>
    <xf numFmtId="1" fontId="15" fillId="2" borderId="32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50" xfId="0" applyNumberFormat="1" applyFont="1" applyFill="1" applyBorder="1" applyAlignment="1">
      <alignment horizontal="center" vertical="center" wrapText="1"/>
    </xf>
    <xf numFmtId="42" fontId="15" fillId="5" borderId="18" xfId="0" applyNumberFormat="1" applyFont="1" applyFill="1" applyBorder="1" applyAlignment="1">
      <alignment horizontal="center" vertical="center" wrapText="1"/>
    </xf>
    <xf numFmtId="166" fontId="9" fillId="3" borderId="4" xfId="0" applyNumberFormat="1" applyFont="1" applyFill="1" applyBorder="1" applyAlignment="1">
      <alignment horizontal="center" vertical="center" wrapText="1"/>
    </xf>
    <xf numFmtId="166" fontId="9" fillId="3" borderId="18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2" fontId="15" fillId="3" borderId="18" xfId="0" applyNumberFormat="1" applyFont="1" applyFill="1" applyBorder="1" applyAlignment="1">
      <alignment horizontal="center" vertical="center"/>
    </xf>
    <xf numFmtId="42" fontId="15" fillId="3" borderId="2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12" fillId="4" borderId="40" xfId="0" applyNumberFormat="1" applyFont="1" applyFill="1" applyBorder="1" applyAlignment="1">
      <alignment horizontal="center" vertical="top" wrapText="1"/>
    </xf>
    <xf numFmtId="2" fontId="12" fillId="4" borderId="29" xfId="0" applyNumberFormat="1" applyFont="1" applyFill="1" applyBorder="1" applyAlignment="1">
      <alignment horizontal="center" vertical="top" wrapText="1"/>
    </xf>
    <xf numFmtId="0" fontId="12" fillId="5" borderId="39" xfId="0" applyFont="1" applyFill="1" applyBorder="1" applyAlignment="1">
      <alignment horizontal="center" vertical="top" wrapText="1"/>
    </xf>
    <xf numFmtId="0" fontId="12" fillId="5" borderId="40" xfId="0" applyFont="1" applyFill="1" applyBorder="1" applyAlignment="1">
      <alignment horizontal="center" vertical="top" wrapText="1"/>
    </xf>
    <xf numFmtId="0" fontId="12" fillId="24" borderId="70" xfId="0" applyFont="1" applyFill="1" applyBorder="1" applyAlignment="1">
      <alignment horizontal="center" vertical="top" wrapText="1"/>
    </xf>
    <xf numFmtId="0" fontId="12" fillId="24" borderId="29" xfId="0" applyFont="1" applyFill="1" applyBorder="1" applyAlignment="1">
      <alignment horizontal="center" vertical="top" wrapText="1"/>
    </xf>
    <xf numFmtId="42" fontId="15" fillId="5" borderId="74" xfId="0" applyNumberFormat="1" applyFont="1" applyFill="1" applyBorder="1" applyAlignment="1">
      <alignment horizontal="center" vertical="center" wrapText="1"/>
    </xf>
    <xf numFmtId="42" fontId="15" fillId="5" borderId="73" xfId="0" applyNumberFormat="1" applyFont="1" applyFill="1" applyBorder="1" applyAlignment="1">
      <alignment horizontal="center" vertical="center" wrapText="1"/>
    </xf>
    <xf numFmtId="42" fontId="15" fillId="5" borderId="53" xfId="0" applyNumberFormat="1" applyFont="1" applyFill="1" applyBorder="1" applyAlignment="1">
      <alignment horizontal="center" vertical="center" wrapText="1"/>
    </xf>
    <xf numFmtId="42" fontId="15" fillId="5" borderId="7" xfId="0" applyNumberFormat="1" applyFont="1" applyFill="1" applyBorder="1" applyAlignment="1">
      <alignment horizontal="center" vertical="center" wrapText="1"/>
    </xf>
    <xf numFmtId="42" fontId="15" fillId="5" borderId="67" xfId="0" applyNumberFormat="1" applyFont="1" applyFill="1" applyBorder="1" applyAlignment="1">
      <alignment horizontal="center" vertical="center" wrapText="1"/>
    </xf>
    <xf numFmtId="42" fontId="15" fillId="5" borderId="68" xfId="0" applyNumberFormat="1" applyFont="1" applyFill="1" applyBorder="1" applyAlignment="1">
      <alignment horizontal="center" vertical="center" wrapText="1"/>
    </xf>
    <xf numFmtId="42" fontId="15" fillId="3" borderId="74" xfId="0" applyNumberFormat="1" applyFont="1" applyFill="1" applyBorder="1" applyAlignment="1">
      <alignment horizontal="center" vertical="center"/>
    </xf>
    <xf numFmtId="42" fontId="15" fillId="3" borderId="38" xfId="0" applyNumberFormat="1" applyFont="1" applyFill="1" applyBorder="1" applyAlignment="1">
      <alignment horizontal="center" vertical="center"/>
    </xf>
    <xf numFmtId="42" fontId="15" fillId="3" borderId="53" xfId="0" applyNumberFormat="1" applyFont="1" applyFill="1" applyBorder="1" applyAlignment="1">
      <alignment horizontal="center" vertical="center"/>
    </xf>
    <xf numFmtId="42" fontId="15" fillId="3" borderId="56" xfId="0" applyNumberFormat="1" applyFont="1" applyFill="1" applyBorder="1" applyAlignment="1">
      <alignment horizontal="center" vertical="center"/>
    </xf>
    <xf numFmtId="42" fontId="15" fillId="3" borderId="67" xfId="0" applyNumberFormat="1" applyFont="1" applyFill="1" applyBorder="1" applyAlignment="1">
      <alignment horizontal="center" vertical="center"/>
    </xf>
    <xf numFmtId="42" fontId="15" fillId="3" borderId="69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4" borderId="2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165" fontId="8" fillId="4" borderId="32" xfId="0" applyNumberFormat="1" applyFont="1" applyFill="1" applyBorder="1" applyAlignment="1">
      <alignment horizontal="center" vertical="center" wrapText="1"/>
    </xf>
    <xf numFmtId="165" fontId="8" fillId="4" borderId="50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" xfId="0" applyFont="1" applyFill="1" applyBorder="1" applyAlignment="1">
      <alignment horizontal="center" vertical="center" wrapText="1"/>
    </xf>
    <xf numFmtId="42" fontId="15" fillId="24" borderId="4" xfId="0" applyNumberFormat="1" applyFont="1" applyFill="1" applyBorder="1" applyAlignment="1">
      <alignment horizontal="center" vertical="center" wrapText="1"/>
    </xf>
    <xf numFmtId="42" fontId="15" fillId="24" borderId="15" xfId="0" applyNumberFormat="1" applyFont="1" applyFill="1" applyBorder="1" applyAlignment="1">
      <alignment horizontal="center" vertical="center" wrapText="1"/>
    </xf>
    <xf numFmtId="42" fontId="15" fillId="24" borderId="22" xfId="0" applyNumberFormat="1" applyFont="1" applyFill="1" applyBorder="1" applyAlignment="1">
      <alignment horizontal="center" vertical="center" wrapText="1"/>
    </xf>
    <xf numFmtId="42" fontId="15" fillId="24" borderId="24" xfId="0" applyNumberFormat="1" applyFont="1" applyFill="1" applyBorder="1" applyAlignment="1">
      <alignment horizontal="center" vertical="center" wrapText="1"/>
    </xf>
    <xf numFmtId="42" fontId="15" fillId="24" borderId="41" xfId="0" applyNumberFormat="1" applyFont="1" applyFill="1" applyBorder="1" applyAlignment="1">
      <alignment horizontal="center" vertical="center" wrapText="1"/>
    </xf>
    <xf numFmtId="42" fontId="15" fillId="24" borderId="35" xfId="0" applyNumberFormat="1" applyFont="1" applyFill="1" applyBorder="1" applyAlignment="1">
      <alignment horizontal="center" vertical="center" wrapText="1"/>
    </xf>
    <xf numFmtId="172" fontId="15" fillId="3" borderId="4" xfId="0" applyNumberFormat="1" applyFont="1" applyFill="1" applyBorder="1" applyAlignment="1">
      <alignment horizontal="center" vertical="center" wrapText="1"/>
    </xf>
    <xf numFmtId="172" fontId="15" fillId="3" borderId="15" xfId="0" applyNumberFormat="1" applyFont="1" applyFill="1" applyBorder="1" applyAlignment="1">
      <alignment horizontal="center" vertical="center" wrapText="1"/>
    </xf>
    <xf numFmtId="172" fontId="15" fillId="3" borderId="22" xfId="0" applyNumberFormat="1" applyFont="1" applyFill="1" applyBorder="1" applyAlignment="1">
      <alignment horizontal="center" vertical="center" wrapText="1"/>
    </xf>
    <xf numFmtId="172" fontId="15" fillId="3" borderId="24" xfId="0" applyNumberFormat="1" applyFont="1" applyFill="1" applyBorder="1" applyAlignment="1">
      <alignment horizontal="center" vertical="center" wrapText="1"/>
    </xf>
    <xf numFmtId="172" fontId="15" fillId="3" borderId="41" xfId="0" applyNumberFormat="1" applyFont="1" applyFill="1" applyBorder="1" applyAlignment="1">
      <alignment horizontal="center" vertical="center" wrapText="1"/>
    </xf>
    <xf numFmtId="172" fontId="15" fillId="3" borderId="35" xfId="0" applyNumberFormat="1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34" xfId="0" applyFont="1" applyFill="1" applyBorder="1" applyAlignment="1">
      <alignment horizontal="center" vertical="center" wrapText="1"/>
    </xf>
    <xf numFmtId="0" fontId="13" fillId="27" borderId="15" xfId="0" applyFont="1" applyFill="1" applyBorder="1" applyAlignment="1">
      <alignment horizontal="center" vertical="center"/>
    </xf>
    <xf numFmtId="0" fontId="13" fillId="27" borderId="24" xfId="0" applyFont="1" applyFill="1" applyBorder="1" applyAlignment="1">
      <alignment horizontal="center" vertical="center"/>
    </xf>
    <xf numFmtId="0" fontId="13" fillId="27" borderId="35" xfId="0" applyFont="1" applyFill="1" applyBorder="1" applyAlignment="1">
      <alignment horizontal="center" vertical="center"/>
    </xf>
    <xf numFmtId="42" fontId="15" fillId="5" borderId="19" xfId="0" applyNumberFormat="1" applyFont="1" applyFill="1" applyBorder="1" applyAlignment="1">
      <alignment horizontal="center" vertical="center" wrapText="1"/>
    </xf>
    <xf numFmtId="42" fontId="15" fillId="5" borderId="44" xfId="0" applyNumberFormat="1" applyFont="1" applyFill="1" applyBorder="1" applyAlignment="1">
      <alignment horizontal="center" vertical="center" wrapText="1"/>
    </xf>
    <xf numFmtId="42" fontId="15" fillId="24" borderId="74" xfId="0" applyNumberFormat="1" applyFont="1" applyFill="1" applyBorder="1" applyAlignment="1">
      <alignment horizontal="center" vertical="center" wrapText="1"/>
    </xf>
    <xf numFmtId="42" fontId="15" fillId="24" borderId="38" xfId="0" applyNumberFormat="1" applyFont="1" applyFill="1" applyBorder="1" applyAlignment="1">
      <alignment horizontal="center" vertical="center" wrapText="1"/>
    </xf>
    <xf numFmtId="42" fontId="15" fillId="24" borderId="53" xfId="0" applyNumberFormat="1" applyFont="1" applyFill="1" applyBorder="1" applyAlignment="1">
      <alignment horizontal="center" vertical="center" wrapText="1"/>
    </xf>
    <xf numFmtId="42" fontId="15" fillId="24" borderId="56" xfId="0" applyNumberFormat="1" applyFont="1" applyFill="1" applyBorder="1" applyAlignment="1">
      <alignment horizontal="center" vertical="center" wrapText="1"/>
    </xf>
    <xf numFmtId="42" fontId="15" fillId="24" borderId="19" xfId="0" applyNumberFormat="1" applyFont="1" applyFill="1" applyBorder="1" applyAlignment="1">
      <alignment horizontal="center" vertical="center" wrapText="1"/>
    </xf>
    <xf numFmtId="42" fontId="15" fillId="24" borderId="72" xfId="0" applyNumberFormat="1" applyFont="1" applyFill="1" applyBorder="1" applyAlignment="1">
      <alignment horizontal="center" vertical="center" wrapText="1"/>
    </xf>
    <xf numFmtId="42" fontId="15" fillId="24" borderId="28" xfId="0" applyNumberFormat="1" applyFont="1" applyFill="1" applyBorder="1" applyAlignment="1">
      <alignment horizontal="center" vertical="center" wrapText="1"/>
    </xf>
    <xf numFmtId="42" fontId="15" fillId="24" borderId="75" xfId="0" applyNumberFormat="1" applyFont="1" applyFill="1" applyBorder="1" applyAlignment="1">
      <alignment horizontal="center" vertical="center" wrapText="1"/>
    </xf>
    <xf numFmtId="42" fontId="15" fillId="5" borderId="28" xfId="0" applyNumberFormat="1" applyFont="1" applyFill="1" applyBorder="1" applyAlignment="1">
      <alignment horizontal="center" vertical="center" wrapText="1"/>
    </xf>
    <xf numFmtId="42" fontId="15" fillId="5" borderId="7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" fontId="15" fillId="2" borderId="74" xfId="0" applyNumberFormat="1" applyFont="1" applyFill="1" applyBorder="1" applyAlignment="1">
      <alignment horizontal="center" vertical="center" wrapText="1"/>
    </xf>
    <xf numFmtId="1" fontId="15" fillId="2" borderId="53" xfId="0" applyNumberFormat="1" applyFont="1" applyFill="1" applyBorder="1" applyAlignment="1">
      <alignment horizontal="center" vertical="center" wrapText="1"/>
    </xf>
    <xf numFmtId="1" fontId="15" fillId="2" borderId="67" xfId="0" applyNumberFormat="1" applyFont="1" applyFill="1" applyBorder="1" applyAlignment="1">
      <alignment horizontal="center" vertical="center" wrapText="1"/>
    </xf>
    <xf numFmtId="166" fontId="9" fillId="3" borderId="74" xfId="0" applyNumberFormat="1" applyFont="1" applyFill="1" applyBorder="1" applyAlignment="1">
      <alignment horizontal="center" vertical="center" wrapText="1"/>
    </xf>
    <xf numFmtId="166" fontId="9" fillId="3" borderId="73" xfId="0" applyNumberFormat="1" applyFont="1" applyFill="1" applyBorder="1" applyAlignment="1">
      <alignment horizontal="center" vertical="center" wrapText="1"/>
    </xf>
    <xf numFmtId="166" fontId="9" fillId="3" borderId="28" xfId="0" applyNumberFormat="1" applyFont="1" applyFill="1" applyBorder="1" applyAlignment="1">
      <alignment horizontal="center" vertical="center" wrapText="1"/>
    </xf>
    <xf numFmtId="166" fontId="9" fillId="3" borderId="70" xfId="0" applyNumberFormat="1" applyFont="1" applyFill="1" applyBorder="1" applyAlignment="1">
      <alignment horizontal="center" vertical="center" wrapText="1"/>
    </xf>
    <xf numFmtId="166" fontId="9" fillId="3" borderId="23" xfId="0" applyNumberFormat="1" applyFont="1" applyFill="1" applyBorder="1" applyAlignment="1">
      <alignment horizontal="center" vertical="center" wrapText="1"/>
    </xf>
    <xf numFmtId="166" fontId="9" fillId="3" borderId="30" xfId="0" applyNumberFormat="1" applyFont="1" applyFill="1" applyBorder="1" applyAlignment="1">
      <alignment horizontal="center" vertical="center" wrapText="1"/>
    </xf>
    <xf numFmtId="1" fontId="15" fillId="2" borderId="33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66" fontId="9" fillId="3" borderId="14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42" fontId="15" fillId="3" borderId="4" xfId="0" applyNumberFormat="1" applyFont="1" applyFill="1" applyBorder="1" applyAlignment="1">
      <alignment vertical="center"/>
    </xf>
    <xf numFmtId="42" fontId="15" fillId="3" borderId="15" xfId="0" applyNumberFormat="1" applyFont="1" applyFill="1" applyBorder="1" applyAlignment="1">
      <alignment vertical="center"/>
    </xf>
    <xf numFmtId="42" fontId="15" fillId="3" borderId="22" xfId="0" applyNumberFormat="1" applyFont="1" applyFill="1" applyBorder="1" applyAlignment="1">
      <alignment vertical="center"/>
    </xf>
    <xf numFmtId="42" fontId="15" fillId="3" borderId="24" xfId="0" applyNumberFormat="1" applyFont="1" applyFill="1" applyBorder="1" applyAlignment="1">
      <alignment vertical="center"/>
    </xf>
    <xf numFmtId="42" fontId="15" fillId="3" borderId="41" xfId="0" applyNumberFormat="1" applyFont="1" applyFill="1" applyBorder="1" applyAlignment="1">
      <alignment vertical="center"/>
    </xf>
    <xf numFmtId="42" fontId="15" fillId="3" borderId="35" xfId="0" applyNumberFormat="1" applyFont="1" applyFill="1" applyBorder="1" applyAlignment="1">
      <alignment vertical="center"/>
    </xf>
    <xf numFmtId="166" fontId="9" fillId="3" borderId="43" xfId="0" applyNumberFormat="1" applyFont="1" applyFill="1" applyBorder="1" applyAlignment="1">
      <alignment horizontal="center" vertical="center" wrapText="1"/>
    </xf>
    <xf numFmtId="166" fontId="9" fillId="3" borderId="42" xfId="0" applyNumberFormat="1" applyFont="1" applyFill="1" applyBorder="1" applyAlignment="1">
      <alignment horizontal="center" vertical="center" wrapText="1"/>
    </xf>
    <xf numFmtId="1" fontId="15" fillId="2" borderId="49" xfId="0" applyNumberFormat="1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42" fontId="15" fillId="5" borderId="4" xfId="0" applyNumberFormat="1" applyFont="1" applyFill="1" applyBorder="1" applyAlignment="1">
      <alignment vertical="center" wrapText="1"/>
    </xf>
    <xf numFmtId="42" fontId="15" fillId="5" borderId="22" xfId="0" applyNumberFormat="1" applyFont="1" applyFill="1" applyBorder="1" applyAlignment="1">
      <alignment vertical="center" wrapText="1"/>
    </xf>
    <xf numFmtId="42" fontId="15" fillId="5" borderId="41" xfId="0" applyNumberFormat="1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5" fontId="16" fillId="28" borderId="32" xfId="0" applyNumberFormat="1" applyFont="1" applyFill="1" applyBorder="1" applyAlignment="1">
      <alignment horizontal="center" vertical="center"/>
    </xf>
    <xf numFmtId="165" fontId="16" fillId="28" borderId="5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15" fillId="25" borderId="14" xfId="0" applyFont="1" applyFill="1" applyBorder="1" applyAlignment="1">
      <alignment horizontal="center" vertical="center" wrapText="1"/>
    </xf>
    <xf numFmtId="0" fontId="15" fillId="25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74" fillId="0" borderId="31" xfId="1" applyFont="1" applyBorder="1" applyAlignment="1" applyProtection="1">
      <alignment horizontal="center"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1" fontId="9" fillId="5" borderId="22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" fontId="9" fillId="5" borderId="18" xfId="0" applyNumberFormat="1" applyFont="1" applyFill="1" applyBorder="1" applyAlignment="1">
      <alignment horizontal="center" vertical="center" wrapText="1"/>
    </xf>
    <xf numFmtId="1" fontId="9" fillId="5" borderId="41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1" fontId="9" fillId="5" borderId="40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wrapText="1"/>
    </xf>
    <xf numFmtId="0" fontId="8" fillId="30" borderId="13" xfId="0" applyFont="1" applyFill="1" applyBorder="1" applyAlignment="1">
      <alignment horizontal="left" vertical="center"/>
    </xf>
    <xf numFmtId="0" fontId="8" fillId="30" borderId="21" xfId="0" applyFont="1" applyFill="1" applyBorder="1" applyAlignment="1">
      <alignment horizontal="left" vertical="center"/>
    </xf>
    <xf numFmtId="0" fontId="8" fillId="30" borderId="34" xfId="0" applyFont="1" applyFill="1" applyBorder="1" applyAlignment="1">
      <alignment horizontal="left" vertical="center"/>
    </xf>
    <xf numFmtId="0" fontId="8" fillId="30" borderId="39" xfId="0" applyFont="1" applyFill="1" applyBorder="1" applyAlignment="1">
      <alignment horizontal="left" vertical="center"/>
    </xf>
    <xf numFmtId="165" fontId="16" fillId="28" borderId="11" xfId="0" applyNumberFormat="1" applyFont="1" applyFill="1" applyBorder="1" applyAlignment="1">
      <alignment horizontal="center" vertical="center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23" xfId="0" applyFont="1" applyFill="1" applyBorder="1" applyAlignment="1">
      <alignment horizontal="center" vertical="center" wrapText="1"/>
    </xf>
    <xf numFmtId="0" fontId="15" fillId="25" borderId="43" xfId="0" applyFont="1" applyFill="1" applyBorder="1" applyAlignment="1">
      <alignment horizontal="center" vertical="center" wrapText="1"/>
    </xf>
    <xf numFmtId="0" fontId="15" fillId="25" borderId="28" xfId="0" applyFont="1" applyFill="1" applyBorder="1" applyAlignment="1">
      <alignment horizontal="center" vertical="center" wrapText="1"/>
    </xf>
    <xf numFmtId="1" fontId="9" fillId="5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26" xfId="1" applyFont="1" applyBorder="1" applyAlignment="1" applyProtection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165" fontId="16" fillId="28" borderId="2" xfId="0" applyNumberFormat="1" applyFont="1" applyFill="1" applyBorder="1" applyAlignment="1">
      <alignment horizontal="center" vertical="center"/>
    </xf>
    <xf numFmtId="165" fontId="16" fillId="28" borderId="36" xfId="0" applyNumberFormat="1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left" vertical="center"/>
    </xf>
    <xf numFmtId="0" fontId="15" fillId="30" borderId="43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1" fontId="9" fillId="5" borderId="33" xfId="0" applyNumberFormat="1" applyFont="1" applyFill="1" applyBorder="1" applyAlignment="1">
      <alignment horizontal="center" vertical="center" wrapText="1"/>
    </xf>
    <xf numFmtId="1" fontId="9" fillId="5" borderId="49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5" fillId="30" borderId="74" xfId="0" applyFont="1" applyFill="1" applyBorder="1" applyAlignment="1">
      <alignment horizontal="center" vertical="center" wrapText="1"/>
    </xf>
    <xf numFmtId="0" fontId="15" fillId="30" borderId="53" xfId="0" applyFont="1" applyFill="1" applyBorder="1" applyAlignment="1">
      <alignment horizontal="center" vertical="center" wrapText="1"/>
    </xf>
    <xf numFmtId="0" fontId="15" fillId="25" borderId="67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79" fillId="25" borderId="23" xfId="0" applyFont="1" applyFill="1" applyBorder="1" applyAlignment="1">
      <alignment horizontal="center" vertical="center" wrapText="1"/>
    </xf>
    <xf numFmtId="0" fontId="79" fillId="25" borderId="2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12" fillId="24" borderId="42" xfId="0" applyFont="1" applyFill="1" applyBorder="1" applyAlignment="1">
      <alignment horizontal="center" vertical="top" wrapText="1"/>
    </xf>
    <xf numFmtId="0" fontId="12" fillId="24" borderId="35" xfId="0" applyFont="1" applyFill="1" applyBorder="1" applyAlignment="1">
      <alignment horizontal="center" vertical="top" wrapText="1"/>
    </xf>
    <xf numFmtId="0" fontId="12" fillId="5" borderId="34" xfId="0" applyFont="1" applyFill="1" applyBorder="1" applyAlignment="1">
      <alignment horizontal="center" vertical="top" wrapText="1"/>
    </xf>
    <xf numFmtId="0" fontId="12" fillId="5" borderId="41" xfId="0" applyFont="1" applyFill="1" applyBorder="1" applyAlignment="1">
      <alignment horizontal="center" vertical="top" wrapText="1"/>
    </xf>
    <xf numFmtId="42" fontId="15" fillId="3" borderId="19" xfId="0" applyNumberFormat="1" applyFont="1" applyFill="1" applyBorder="1" applyAlignment="1">
      <alignment horizontal="center" vertical="center"/>
    </xf>
    <xf numFmtId="42" fontId="15" fillId="3" borderId="72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 wrapText="1"/>
    </xf>
    <xf numFmtId="165" fontId="9" fillId="4" borderId="50" xfId="0" applyNumberFormat="1" applyFont="1" applyFill="1" applyBorder="1" applyAlignment="1">
      <alignment horizontal="center" vertical="center" wrapText="1"/>
    </xf>
    <xf numFmtId="2" fontId="12" fillId="4" borderId="41" xfId="0" applyNumberFormat="1" applyFont="1" applyFill="1" applyBorder="1" applyAlignment="1">
      <alignment horizontal="center" vertical="top" wrapText="1"/>
    </xf>
    <xf numFmtId="2" fontId="12" fillId="4" borderId="35" xfId="0" applyNumberFormat="1" applyFont="1" applyFill="1" applyBorder="1" applyAlignment="1">
      <alignment horizontal="center" vertical="top" wrapText="1"/>
    </xf>
    <xf numFmtId="1" fontId="9" fillId="5" borderId="8" xfId="0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76" fillId="4" borderId="13" xfId="0" applyFont="1" applyFill="1" applyBorder="1" applyAlignment="1">
      <alignment horizontal="center" vertical="center" wrapText="1"/>
    </xf>
    <xf numFmtId="0" fontId="76" fillId="4" borderId="4" xfId="0" applyFont="1" applyFill="1" applyBorder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 wrapText="1"/>
    </xf>
    <xf numFmtId="0" fontId="78" fillId="4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/>
    </xf>
    <xf numFmtId="1" fontId="9" fillId="5" borderId="66" xfId="0" applyNumberFormat="1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" fontId="9" fillId="5" borderId="48" xfId="0" applyNumberFormat="1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top" wrapText="1"/>
    </xf>
    <xf numFmtId="0" fontId="21" fillId="0" borderId="31" xfId="1" applyFont="1" applyBorder="1" applyAlignment="1" applyProtection="1">
      <alignment horizontal="center" vertical="center" wrapText="1"/>
    </xf>
    <xf numFmtId="0" fontId="24" fillId="0" borderId="45" xfId="0" applyFont="1" applyBorder="1" applyAlignment="1">
      <alignment horizontal="left" vertical="center"/>
    </xf>
    <xf numFmtId="0" fontId="27" fillId="4" borderId="46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 wrapText="1"/>
    </xf>
    <xf numFmtId="0" fontId="32" fillId="3" borderId="7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71" xfId="2" applyFont="1" applyFill="1" applyBorder="1" applyAlignment="1">
      <alignment horizontal="left" vertical="center"/>
    </xf>
    <xf numFmtId="0" fontId="11" fillId="3" borderId="50" xfId="2" applyFont="1" applyFill="1" applyBorder="1" applyAlignment="1">
      <alignment horizontal="left" vertical="center"/>
    </xf>
    <xf numFmtId="0" fontId="11" fillId="3" borderId="22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33" fillId="3" borderId="71" xfId="2" applyFont="1" applyFill="1" applyBorder="1" applyAlignment="1">
      <alignment horizontal="left" vertical="center" wrapText="1"/>
    </xf>
    <xf numFmtId="0" fontId="33" fillId="3" borderId="45" xfId="2" applyFont="1" applyFill="1" applyBorder="1" applyAlignment="1">
      <alignment horizontal="left" vertical="center" wrapText="1"/>
    </xf>
    <xf numFmtId="0" fontId="33" fillId="3" borderId="70" xfId="2" applyFont="1" applyFill="1" applyBorder="1" applyAlignment="1">
      <alignment horizontal="left" vertical="center" wrapText="1"/>
    </xf>
    <xf numFmtId="0" fontId="33" fillId="3" borderId="11" xfId="2" applyFont="1" applyFill="1" applyBorder="1" applyAlignment="1">
      <alignment horizontal="left" vertical="center" wrapText="1"/>
    </xf>
    <xf numFmtId="0" fontId="33" fillId="3" borderId="0" xfId="2" applyFont="1" applyFill="1" applyBorder="1" applyAlignment="1">
      <alignment horizontal="left" vertical="center" wrapText="1"/>
    </xf>
    <xf numFmtId="0" fontId="33" fillId="3" borderId="7" xfId="2" applyFont="1" applyFill="1" applyBorder="1" applyAlignment="1">
      <alignment horizontal="left" vertical="center" wrapText="1"/>
    </xf>
    <xf numFmtId="0" fontId="33" fillId="3" borderId="16" xfId="2" applyFont="1" applyFill="1" applyBorder="1" applyAlignment="1">
      <alignment horizontal="left" vertical="center" wrapText="1"/>
    </xf>
    <xf numFmtId="0" fontId="33" fillId="3" borderId="31" xfId="2" applyFont="1" applyFill="1" applyBorder="1" applyAlignment="1">
      <alignment horizontal="left" vertical="center" wrapText="1"/>
    </xf>
    <xf numFmtId="0" fontId="33" fillId="3" borderId="44" xfId="2" applyFont="1" applyFill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top" wrapText="1"/>
    </xf>
    <xf numFmtId="0" fontId="30" fillId="0" borderId="38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56" xfId="0" applyFont="1" applyBorder="1" applyAlignment="1">
      <alignment horizontal="left" vertical="top" wrapText="1"/>
    </xf>
    <xf numFmtId="0" fontId="51" fillId="23" borderId="11" xfId="0" applyFont="1" applyFill="1" applyBorder="1" applyAlignment="1">
      <alignment horizontal="left" vertical="center" wrapText="1"/>
    </xf>
    <xf numFmtId="0" fontId="51" fillId="23" borderId="0" xfId="0" applyFont="1" applyFill="1" applyBorder="1" applyAlignment="1">
      <alignment horizontal="left" vertical="center" wrapText="1"/>
    </xf>
    <xf numFmtId="0" fontId="51" fillId="23" borderId="56" xfId="0" applyFont="1" applyFill="1" applyBorder="1" applyAlignment="1">
      <alignment horizontal="left" vertical="center" wrapText="1"/>
    </xf>
    <xf numFmtId="0" fontId="51" fillId="23" borderId="50" xfId="0" applyFont="1" applyFill="1" applyBorder="1" applyAlignment="1">
      <alignment horizontal="left" vertical="center" wrapText="1"/>
    </xf>
    <xf numFmtId="0" fontId="51" fillId="23" borderId="1" xfId="0" applyFont="1" applyFill="1" applyBorder="1" applyAlignment="1">
      <alignment horizontal="left" vertical="center" wrapText="1"/>
    </xf>
    <xf numFmtId="0" fontId="51" fillId="23" borderId="69" xfId="0" applyFont="1" applyFill="1" applyBorder="1" applyAlignment="1">
      <alignment horizontal="left" vertical="center" wrapText="1"/>
    </xf>
    <xf numFmtId="0" fontId="32" fillId="7" borderId="47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167" fontId="14" fillId="7" borderId="67" xfId="0" applyNumberFormat="1" applyFont="1" applyFill="1" applyBorder="1" applyAlignment="1">
      <alignment horizontal="center" vertical="center" wrapText="1"/>
    </xf>
    <xf numFmtId="167" fontId="14" fillId="7" borderId="58" xfId="0" applyNumberFormat="1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left" vertical="center"/>
    </xf>
    <xf numFmtId="0" fontId="33" fillId="3" borderId="22" xfId="0" applyFont="1" applyFill="1" applyBorder="1" applyAlignment="1">
      <alignment horizontal="left" vertical="center"/>
    </xf>
    <xf numFmtId="0" fontId="66" fillId="4" borderId="30" xfId="0" applyFont="1" applyFill="1" applyBorder="1" applyAlignment="1">
      <alignment horizontal="center" vertical="center" wrapText="1"/>
    </xf>
    <xf numFmtId="0" fontId="66" fillId="4" borderId="22" xfId="0" applyFont="1" applyFill="1" applyBorder="1" applyAlignment="1">
      <alignment horizontal="center" vertical="center" wrapText="1"/>
    </xf>
    <xf numFmtId="0" fontId="33" fillId="3" borderId="34" xfId="0" applyFont="1" applyFill="1" applyBorder="1" applyAlignment="1">
      <alignment horizontal="left" vertical="center"/>
    </xf>
    <xf numFmtId="0" fontId="33" fillId="3" borderId="41" xfId="0" applyFont="1" applyFill="1" applyBorder="1" applyAlignment="1">
      <alignment horizontal="left" vertical="center"/>
    </xf>
    <xf numFmtId="0" fontId="33" fillId="3" borderId="17" xfId="0" applyFont="1" applyFill="1" applyBorder="1" applyAlignment="1">
      <alignment horizontal="left" vertical="center"/>
    </xf>
    <xf numFmtId="0" fontId="33" fillId="3" borderId="18" xfId="0" applyFont="1" applyFill="1" applyBorder="1" applyAlignment="1">
      <alignment horizontal="left" vertical="center"/>
    </xf>
    <xf numFmtId="0" fontId="51" fillId="9" borderId="53" xfId="0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 horizontal="center" vertical="center" wrapText="1"/>
    </xf>
    <xf numFmtId="0" fontId="51" fillId="9" borderId="56" xfId="0" applyFont="1" applyFill="1" applyBorder="1" applyAlignment="1">
      <alignment horizontal="center" vertical="center" wrapText="1"/>
    </xf>
    <xf numFmtId="0" fontId="36" fillId="3" borderId="21" xfId="2" applyFont="1" applyFill="1" applyBorder="1" applyAlignment="1">
      <alignment horizontal="left" vertical="center"/>
    </xf>
    <xf numFmtId="0" fontId="36" fillId="3" borderId="22" xfId="2" applyFont="1" applyFill="1" applyBorder="1" applyAlignment="1">
      <alignment horizontal="left" vertical="center"/>
    </xf>
    <xf numFmtId="0" fontId="69" fillId="0" borderId="34" xfId="1" applyFont="1" applyBorder="1" applyAlignment="1">
      <alignment vertical="center"/>
    </xf>
    <xf numFmtId="0" fontId="69" fillId="0" borderId="41" xfId="1" applyFont="1" applyBorder="1" applyAlignment="1">
      <alignment vertical="center"/>
    </xf>
    <xf numFmtId="0" fontId="33" fillId="3" borderId="13" xfId="0" applyFont="1" applyFill="1" applyBorder="1" applyAlignment="1">
      <alignment horizontal="left" vertical="center"/>
    </xf>
    <xf numFmtId="0" fontId="33" fillId="3" borderId="4" xfId="0" applyFont="1" applyFill="1" applyBorder="1" applyAlignment="1">
      <alignment horizontal="left" vertical="center"/>
    </xf>
    <xf numFmtId="0" fontId="55" fillId="20" borderId="22" xfId="0" applyFont="1" applyFill="1" applyBorder="1" applyAlignment="1">
      <alignment horizontal="center" vertical="center"/>
    </xf>
    <xf numFmtId="0" fontId="55" fillId="20" borderId="40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40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40" xfId="0" applyFont="1" applyFill="1" applyBorder="1" applyAlignment="1">
      <alignment horizontal="center" vertical="center" wrapText="1"/>
    </xf>
    <xf numFmtId="168" fontId="9" fillId="21" borderId="18" xfId="0" applyNumberFormat="1" applyFont="1" applyFill="1" applyBorder="1" applyAlignment="1">
      <alignment horizontal="center" wrapText="1"/>
    </xf>
    <xf numFmtId="168" fontId="9" fillId="21" borderId="22" xfId="0" applyNumberFormat="1" applyFont="1" applyFill="1" applyBorder="1" applyAlignment="1">
      <alignment horizontal="center" wrapText="1"/>
    </xf>
    <xf numFmtId="0" fontId="12" fillId="17" borderId="18" xfId="0" applyFont="1" applyFill="1" applyBorder="1" applyAlignment="1">
      <alignment horizontal="center" vertical="center"/>
    </xf>
    <xf numFmtId="0" fontId="12" fillId="17" borderId="22" xfId="0" applyFont="1" applyFill="1" applyBorder="1" applyAlignment="1">
      <alignment horizontal="center" vertical="center"/>
    </xf>
    <xf numFmtId="0" fontId="12" fillId="17" borderId="40" xfId="0" applyFont="1" applyFill="1" applyBorder="1" applyAlignment="1">
      <alignment horizontal="center" vertical="center"/>
    </xf>
    <xf numFmtId="0" fontId="29" fillId="17" borderId="18" xfId="0" applyFont="1" applyFill="1" applyBorder="1" applyAlignment="1">
      <alignment horizontal="center" vertical="center" wrapText="1"/>
    </xf>
    <xf numFmtId="0" fontId="29" fillId="17" borderId="22" xfId="0" applyFont="1" applyFill="1" applyBorder="1" applyAlignment="1">
      <alignment horizontal="center" vertical="center" wrapText="1"/>
    </xf>
    <xf numFmtId="0" fontId="29" fillId="17" borderId="40" xfId="0" applyFont="1" applyFill="1" applyBorder="1" applyAlignment="1">
      <alignment horizontal="center" vertical="center" wrapText="1"/>
    </xf>
    <xf numFmtId="168" fontId="9" fillId="18" borderId="18" xfId="0" applyNumberFormat="1" applyFont="1" applyFill="1" applyBorder="1" applyAlignment="1">
      <alignment horizontal="center" vertical="center" wrapText="1"/>
    </xf>
    <xf numFmtId="168" fontId="9" fillId="18" borderId="22" xfId="0" applyNumberFormat="1" applyFont="1" applyFill="1" applyBorder="1" applyAlignment="1">
      <alignment horizontal="center" vertical="center" wrapText="1"/>
    </xf>
    <xf numFmtId="168" fontId="9" fillId="18" borderId="40" xfId="0" applyNumberFormat="1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 horizontal="center" vertical="center" wrapText="1"/>
    </xf>
    <xf numFmtId="0" fontId="29" fillId="11" borderId="40" xfId="0" applyFont="1" applyFill="1" applyBorder="1" applyAlignment="1">
      <alignment horizontal="center" vertical="center" wrapText="1"/>
    </xf>
    <xf numFmtId="168" fontId="9" fillId="12" borderId="18" xfId="0" applyNumberFormat="1" applyFont="1" applyFill="1" applyBorder="1" applyAlignment="1">
      <alignment horizontal="center" vertical="center" wrapText="1"/>
    </xf>
    <xf numFmtId="168" fontId="9" fillId="12" borderId="22" xfId="0" applyNumberFormat="1" applyFont="1" applyFill="1" applyBorder="1" applyAlignment="1">
      <alignment horizontal="center" vertical="center" wrapText="1"/>
    </xf>
    <xf numFmtId="168" fontId="9" fillId="12" borderId="40" xfId="0" applyNumberFormat="1" applyFont="1" applyFill="1" applyBorder="1" applyAlignment="1">
      <alignment horizontal="center" vertical="center" wrapText="1"/>
    </xf>
    <xf numFmtId="168" fontId="9" fillId="15" borderId="18" xfId="0" applyNumberFormat="1" applyFont="1" applyFill="1" applyBorder="1" applyAlignment="1">
      <alignment horizontal="center" vertical="center" wrapText="1"/>
    </xf>
    <xf numFmtId="168" fontId="9" fillId="15" borderId="22" xfId="0" applyNumberFormat="1" applyFont="1" applyFill="1" applyBorder="1" applyAlignment="1">
      <alignment horizontal="center" vertical="center" wrapText="1"/>
    </xf>
    <xf numFmtId="168" fontId="9" fillId="15" borderId="40" xfId="0" applyNumberFormat="1" applyFont="1" applyFill="1" applyBorder="1" applyAlignment="1">
      <alignment horizontal="center" vertical="center" wrapText="1"/>
    </xf>
    <xf numFmtId="0" fontId="29" fillId="8" borderId="18" xfId="0" applyFont="1" applyFill="1" applyBorder="1" applyAlignment="1">
      <alignment horizontal="center" vertical="center" wrapText="1"/>
    </xf>
    <xf numFmtId="0" fontId="29" fillId="8" borderId="22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2" fillId="14" borderId="40" xfId="0" applyFont="1" applyFill="1" applyBorder="1" applyAlignment="1">
      <alignment horizontal="center" vertical="center"/>
    </xf>
    <xf numFmtId="0" fontId="29" fillId="14" borderId="18" xfId="0" applyFont="1" applyFill="1" applyBorder="1" applyAlignment="1">
      <alignment horizontal="center" vertical="center" wrapText="1"/>
    </xf>
    <xf numFmtId="0" fontId="29" fillId="14" borderId="22" xfId="0" applyFont="1" applyFill="1" applyBorder="1" applyAlignment="1">
      <alignment horizontal="center" vertical="center" wrapText="1"/>
    </xf>
    <xf numFmtId="0" fontId="29" fillId="14" borderId="40" xfId="0" applyFont="1" applyFill="1" applyBorder="1" applyAlignment="1">
      <alignment horizontal="center" vertical="center" wrapText="1"/>
    </xf>
    <xf numFmtId="168" fontId="9" fillId="9" borderId="18" xfId="0" applyNumberFormat="1" applyFont="1" applyFill="1" applyBorder="1" applyAlignment="1">
      <alignment horizontal="center" vertical="center" wrapText="1"/>
    </xf>
    <xf numFmtId="168" fontId="9" fillId="9" borderId="22" xfId="0" applyNumberFormat="1" applyFont="1" applyFill="1" applyBorder="1" applyAlignment="1">
      <alignment horizontal="center" vertical="center" wrapText="1"/>
    </xf>
    <xf numFmtId="168" fontId="9" fillId="9" borderId="40" xfId="0" applyNumberFormat="1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53" fillId="4" borderId="22" xfId="0" applyFont="1" applyFill="1" applyBorder="1" applyAlignment="1">
      <alignment horizontal="center" vertical="center"/>
    </xf>
    <xf numFmtId="0" fontId="53" fillId="4" borderId="40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left"/>
    </xf>
    <xf numFmtId="0" fontId="13" fillId="3" borderId="54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/>
    </xf>
    <xf numFmtId="0" fontId="27" fillId="4" borderId="54" xfId="0" applyFont="1" applyFill="1" applyBorder="1" applyAlignment="1">
      <alignment horizontal="center" vertical="center"/>
    </xf>
    <xf numFmtId="49" fontId="27" fillId="4" borderId="59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1" fontId="9" fillId="4" borderId="54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16" fontId="12" fillId="3" borderId="15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16" fontId="12" fillId="3" borderId="24" xfId="0" applyNumberFormat="1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16" fontId="27" fillId="3" borderId="24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16" fontId="27" fillId="3" borderId="35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1" applyFont="1" applyBorder="1" applyAlignment="1" applyProtection="1">
      <alignment horizontal="left" vertical="center" wrapText="1"/>
    </xf>
    <xf numFmtId="0" fontId="10" fillId="0" borderId="54" xfId="3" applyFont="1" applyBorder="1" applyAlignment="1">
      <alignment horizontal="center" vertical="center"/>
    </xf>
    <xf numFmtId="170" fontId="42" fillId="0" borderId="59" xfId="3" applyNumberFormat="1" applyFont="1" applyBorder="1" applyAlignment="1">
      <alignment horizontal="center" vertical="center" wrapText="1"/>
    </xf>
    <xf numFmtId="0" fontId="10" fillId="0" borderId="59" xfId="3" applyFont="1" applyBorder="1" applyAlignment="1">
      <alignment horizontal="center" vertical="center" wrapText="1"/>
    </xf>
    <xf numFmtId="167" fontId="14" fillId="5" borderId="59" xfId="0" applyNumberFormat="1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vertical="center" wrapText="1"/>
    </xf>
    <xf numFmtId="0" fontId="16" fillId="0" borderId="52" xfId="3" applyFont="1" applyBorder="1" applyAlignment="1">
      <alignment horizontal="center" vertical="center"/>
    </xf>
    <xf numFmtId="0" fontId="33" fillId="3" borderId="13" xfId="3" applyFont="1" applyFill="1" applyBorder="1" applyAlignment="1">
      <alignment horizontal="left" vertical="center"/>
    </xf>
    <xf numFmtId="169" fontId="11" fillId="5" borderId="4" xfId="0" applyNumberFormat="1" applyFont="1" applyFill="1" applyBorder="1" applyAlignment="1">
      <alignment horizontal="center" vertical="center" readingOrder="1"/>
    </xf>
    <xf numFmtId="0" fontId="33" fillId="3" borderId="21" xfId="3" applyFont="1" applyFill="1" applyBorder="1" applyAlignment="1">
      <alignment horizontal="left" vertical="center"/>
    </xf>
    <xf numFmtId="169" fontId="11" fillId="5" borderId="22" xfId="0" applyNumberFormat="1" applyFont="1" applyFill="1" applyBorder="1" applyAlignment="1">
      <alignment horizontal="center" vertical="center" readingOrder="1"/>
    </xf>
    <xf numFmtId="0" fontId="33" fillId="3" borderId="39" xfId="3" applyFont="1" applyFill="1" applyBorder="1" applyAlignment="1">
      <alignment horizontal="left" vertical="center"/>
    </xf>
    <xf numFmtId="169" fontId="11" fillId="5" borderId="40" xfId="0" applyNumberFormat="1" applyFont="1" applyFill="1" applyBorder="1" applyAlignment="1">
      <alignment horizontal="center" vertical="center" readingOrder="1"/>
    </xf>
    <xf numFmtId="0" fontId="33" fillId="3" borderId="34" xfId="3" applyFont="1" applyFill="1" applyBorder="1" applyAlignment="1">
      <alignment horizontal="left" vertical="center"/>
    </xf>
    <xf numFmtId="169" fontId="11" fillId="5" borderId="41" xfId="0" applyNumberFormat="1" applyFont="1" applyFill="1" applyBorder="1" applyAlignment="1">
      <alignment horizontal="center" vertical="center" readingOrder="1"/>
    </xf>
    <xf numFmtId="0" fontId="33" fillId="3" borderId="17" xfId="3" applyFont="1" applyFill="1" applyBorder="1" applyAlignment="1">
      <alignment horizontal="left" vertical="center"/>
    </xf>
    <xf numFmtId="169" fontId="11" fillId="5" borderId="18" xfId="0" applyNumberFormat="1" applyFont="1" applyFill="1" applyBorder="1" applyAlignment="1">
      <alignment horizontal="center" vertical="center" readingOrder="1"/>
    </xf>
    <xf numFmtId="0" fontId="11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7" fontId="14" fillId="5" borderId="66" xfId="0" applyNumberFormat="1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vertical="center" wrapText="1"/>
    </xf>
    <xf numFmtId="0" fontId="10" fillId="0" borderId="65" xfId="3" applyFont="1" applyBorder="1" applyAlignment="1">
      <alignment horizontal="center" vertical="center"/>
    </xf>
    <xf numFmtId="170" fontId="42" fillId="0" borderId="66" xfId="3" applyNumberFormat="1" applyFont="1" applyBorder="1" applyAlignment="1">
      <alignment horizontal="center" vertical="center" wrapText="1"/>
    </xf>
    <xf numFmtId="0" fontId="10" fillId="0" borderId="66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170" fontId="11" fillId="5" borderId="4" xfId="0" applyNumberFormat="1" applyFont="1" applyFill="1" applyBorder="1" applyAlignment="1">
      <alignment horizontal="center" vertical="center" readingOrder="1"/>
    </xf>
    <xf numFmtId="170" fontId="11" fillId="5" borderId="22" xfId="0" applyNumberFormat="1" applyFont="1" applyFill="1" applyBorder="1" applyAlignment="1">
      <alignment horizontal="center" vertical="center" readingOrder="1"/>
    </xf>
    <xf numFmtId="170" fontId="11" fillId="5" borderId="40" xfId="0" applyNumberFormat="1" applyFont="1" applyFill="1" applyBorder="1" applyAlignment="1">
      <alignment horizontal="center" vertical="center" readingOrder="1"/>
    </xf>
    <xf numFmtId="170" fontId="13" fillId="3" borderId="22" xfId="0" applyNumberFormat="1" applyFont="1" applyFill="1" applyBorder="1" applyAlignment="1">
      <alignment horizontal="center" vertical="center" readingOrder="1"/>
    </xf>
    <xf numFmtId="0" fontId="32" fillId="3" borderId="22" xfId="0" applyFont="1" applyFill="1" applyBorder="1" applyAlignment="1">
      <alignment horizontal="center" vertical="center" wrapText="1"/>
    </xf>
    <xf numFmtId="167" fontId="32" fillId="3" borderId="22" xfId="0" applyNumberFormat="1" applyFont="1" applyFill="1" applyBorder="1" applyAlignment="1">
      <alignment horizontal="center" vertical="center" wrapText="1"/>
    </xf>
    <xf numFmtId="167" fontId="14" fillId="3" borderId="22" xfId="0" applyNumberFormat="1" applyFont="1" applyFill="1" applyBorder="1" applyAlignment="1">
      <alignment horizontal="center" vertical="center" wrapText="1"/>
    </xf>
    <xf numFmtId="167" fontId="10" fillId="2" borderId="22" xfId="0" applyNumberFormat="1" applyFont="1" applyFill="1" applyBorder="1" applyAlignment="1">
      <alignment horizontal="center" vertical="center" wrapText="1"/>
    </xf>
    <xf numFmtId="170" fontId="16" fillId="3" borderId="22" xfId="0" applyNumberFormat="1" applyFont="1" applyFill="1" applyBorder="1" applyAlignment="1">
      <alignment horizontal="center" vertical="center"/>
    </xf>
    <xf numFmtId="170" fontId="37" fillId="3" borderId="22" xfId="0" applyNumberFormat="1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169" fontId="37" fillId="3" borderId="22" xfId="0" applyNumberFormat="1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 wrapText="1"/>
    </xf>
    <xf numFmtId="170" fontId="37" fillId="3" borderId="22" xfId="0" applyNumberFormat="1" applyFont="1" applyFill="1" applyBorder="1" applyAlignment="1">
      <alignment horizontal="left" vertical="center"/>
    </xf>
    <xf numFmtId="170" fontId="35" fillId="3" borderId="22" xfId="0" applyNumberFormat="1" applyFont="1" applyFill="1" applyBorder="1" applyAlignment="1">
      <alignment horizontal="left" vertical="center"/>
    </xf>
    <xf numFmtId="0" fontId="40" fillId="0" borderId="40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1" fillId="0" borderId="8" xfId="1" applyFont="1" applyBorder="1" applyAlignment="1" applyProtection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171" fontId="26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167" fontId="26" fillId="0" borderId="22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readingOrder="1"/>
    </xf>
    <xf numFmtId="0" fontId="32" fillId="3" borderId="22" xfId="0" applyFont="1" applyFill="1" applyBorder="1" applyAlignment="1">
      <alignment horizontal="center" vertical="center"/>
    </xf>
    <xf numFmtId="169" fontId="32" fillId="3" borderId="22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readingOrder="1"/>
    </xf>
    <xf numFmtId="0" fontId="3" fillId="0" borderId="22" xfId="5" applyFont="1" applyBorder="1" applyAlignment="1">
      <alignment horizontal="left"/>
    </xf>
    <xf numFmtId="167" fontId="9" fillId="5" borderId="22" xfId="0" applyNumberFormat="1" applyFont="1" applyFill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0" fontId="22" fillId="3" borderId="22" xfId="1" applyFont="1" applyFill="1" applyBorder="1" applyAlignment="1" applyProtection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 wrapText="1"/>
    </xf>
    <xf numFmtId="166" fontId="9" fillId="3" borderId="44" xfId="0" applyNumberFormat="1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/>
    </xf>
    <xf numFmtId="42" fontId="15" fillId="3" borderId="28" xfId="0" applyNumberFormat="1" applyFont="1" applyFill="1" applyBorder="1" applyAlignment="1">
      <alignment horizontal="center" vertical="center"/>
    </xf>
    <xf numFmtId="42" fontId="15" fillId="3" borderId="75" xfId="0" applyNumberFormat="1" applyFont="1" applyFill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11" xfId="2"/>
    <cellStyle name="Обычный 2 3" xfId="3"/>
    <cellStyle name="Обычный_Лист1" xfId="4"/>
    <cellStyle name="Обычный_Мебельная фурнитура, Крепеж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ADB9CA"/>
      <rgbColor rgb="FF808080"/>
      <rgbColor rgb="FF9999FF"/>
      <rgbColor rgb="FF7030A0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99"/>
      <rgbColor rgb="FFFFFF99"/>
      <rgbColor rgb="FF99CCFF"/>
      <rgbColor rgb="FFFF99CC"/>
      <rgbColor rgb="FFCC99FF"/>
      <rgbColor rgb="FFF4B183"/>
      <rgbColor rgb="FF3366FF"/>
      <rgbColor rgb="FF33CCCC"/>
      <rgbColor rgb="FF92D050"/>
      <rgbColor rgb="FFFFC000"/>
      <rgbColor rgb="FFFF9900"/>
      <rgbColor rgb="FFC55A11"/>
      <rgbColor rgb="FF767171"/>
      <rgbColor rgb="FFA6A6A6"/>
      <rgbColor rgb="FF003366"/>
      <rgbColor rgb="FF359B94"/>
      <rgbColor rgb="FF003300"/>
      <rgbColor rgb="FF1A1A18"/>
      <rgbColor rgb="FF843C0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285840</xdr:colOff>
      <xdr:row>0</xdr:row>
      <xdr:rowOff>45720</xdr:rowOff>
    </xdr:from>
    <xdr:to>
      <xdr:col>9</xdr:col>
      <xdr:colOff>528480</xdr:colOff>
      <xdr:row>1</xdr:row>
      <xdr:rowOff>205920</xdr:rowOff>
    </xdr:to>
    <xdr:pic>
      <xdr:nvPicPr>
        <xdr:cNvPr id="2" name="Рисунок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13320" y="45720"/>
          <a:ext cx="887040" cy="63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285840</xdr:colOff>
      <xdr:row>43</xdr:row>
      <xdr:rowOff>45720</xdr:rowOff>
    </xdr:from>
    <xdr:to>
      <xdr:col>9</xdr:col>
      <xdr:colOff>493200</xdr:colOff>
      <xdr:row>44</xdr:row>
      <xdr:rowOff>206280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13320" y="8951760"/>
          <a:ext cx="851760" cy="636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657360</xdr:colOff>
      <xdr:row>0</xdr:row>
      <xdr:rowOff>85680</xdr:rowOff>
    </xdr:from>
    <xdr:to>
      <xdr:col>4</xdr:col>
      <xdr:colOff>627840</xdr:colOff>
      <xdr:row>2</xdr:row>
      <xdr:rowOff>151200</xdr:rowOff>
    </xdr:to>
    <xdr:pic>
      <xdr:nvPicPr>
        <xdr:cNvPr id="2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000" y="85680"/>
          <a:ext cx="807480" cy="618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200160</xdr:colOff>
      <xdr:row>0</xdr:row>
      <xdr:rowOff>114480</xdr:rowOff>
    </xdr:from>
    <xdr:to>
      <xdr:col>8</xdr:col>
      <xdr:colOff>436680</xdr:colOff>
      <xdr:row>3</xdr:row>
      <xdr:rowOff>75240</xdr:rowOff>
    </xdr:to>
    <xdr:pic>
      <xdr:nvPicPr>
        <xdr:cNvPr id="23" name="Рисунок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95720" y="114480"/>
          <a:ext cx="638280" cy="475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152280</xdr:colOff>
      <xdr:row>54</xdr:row>
      <xdr:rowOff>142920</xdr:rowOff>
    </xdr:from>
    <xdr:to>
      <xdr:col>8</xdr:col>
      <xdr:colOff>373320</xdr:colOff>
      <xdr:row>57</xdr:row>
      <xdr:rowOff>103680</xdr:rowOff>
    </xdr:to>
    <xdr:pic>
      <xdr:nvPicPr>
        <xdr:cNvPr id="24" name="Рисунок 16"/>
        <xdr:cNvPicPr/>
      </xdr:nvPicPr>
      <xdr:blipFill>
        <a:blip xmlns:r="http://schemas.openxmlformats.org/officeDocument/2006/relationships" r:embed="rId2"/>
        <a:stretch/>
      </xdr:blipFill>
      <xdr:spPr>
        <a:xfrm>
          <a:off x="4947840" y="9972720"/>
          <a:ext cx="622800" cy="475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162000</xdr:colOff>
      <xdr:row>183</xdr:row>
      <xdr:rowOff>152280</xdr:rowOff>
    </xdr:from>
    <xdr:to>
      <xdr:col>8</xdr:col>
      <xdr:colOff>383040</xdr:colOff>
      <xdr:row>186</xdr:row>
      <xdr:rowOff>84240</xdr:rowOff>
    </xdr:to>
    <xdr:pic>
      <xdr:nvPicPr>
        <xdr:cNvPr id="25" name="Рисунок 20"/>
        <xdr:cNvPicPr/>
      </xdr:nvPicPr>
      <xdr:blipFill>
        <a:blip xmlns:r="http://schemas.openxmlformats.org/officeDocument/2006/relationships" r:embed="rId2"/>
        <a:stretch/>
      </xdr:blipFill>
      <xdr:spPr>
        <a:xfrm>
          <a:off x="4957560" y="34499520"/>
          <a:ext cx="622800" cy="47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171360</xdr:colOff>
      <xdr:row>103</xdr:row>
      <xdr:rowOff>133200</xdr:rowOff>
    </xdr:from>
    <xdr:to>
      <xdr:col>8</xdr:col>
      <xdr:colOff>392400</xdr:colOff>
      <xdr:row>106</xdr:row>
      <xdr:rowOff>93960</xdr:rowOff>
    </xdr:to>
    <xdr:pic>
      <xdr:nvPicPr>
        <xdr:cNvPr id="26" name="Рисунок 24"/>
        <xdr:cNvPicPr/>
      </xdr:nvPicPr>
      <xdr:blipFill>
        <a:blip xmlns:r="http://schemas.openxmlformats.org/officeDocument/2006/relationships" r:embed="rId2"/>
        <a:stretch/>
      </xdr:blipFill>
      <xdr:spPr>
        <a:xfrm>
          <a:off x="4966920" y="18840240"/>
          <a:ext cx="622800" cy="475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171360</xdr:colOff>
      <xdr:row>152</xdr:row>
      <xdr:rowOff>133200</xdr:rowOff>
    </xdr:from>
    <xdr:to>
      <xdr:col>8</xdr:col>
      <xdr:colOff>392400</xdr:colOff>
      <xdr:row>155</xdr:row>
      <xdr:rowOff>46080</xdr:rowOff>
    </xdr:to>
    <xdr:pic>
      <xdr:nvPicPr>
        <xdr:cNvPr id="27" name="Рисунок 25"/>
        <xdr:cNvPicPr/>
      </xdr:nvPicPr>
      <xdr:blipFill>
        <a:blip xmlns:r="http://schemas.openxmlformats.org/officeDocument/2006/relationships" r:embed="rId2"/>
        <a:stretch/>
      </xdr:blipFill>
      <xdr:spPr>
        <a:xfrm>
          <a:off x="4966920" y="27803160"/>
          <a:ext cx="622800" cy="475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162000</xdr:colOff>
      <xdr:row>215</xdr:row>
      <xdr:rowOff>152280</xdr:rowOff>
    </xdr:from>
    <xdr:to>
      <xdr:col>8</xdr:col>
      <xdr:colOff>383040</xdr:colOff>
      <xdr:row>218</xdr:row>
      <xdr:rowOff>84600</xdr:rowOff>
    </xdr:to>
    <xdr:pic>
      <xdr:nvPicPr>
        <xdr:cNvPr id="28" name="Рисунок 8"/>
        <xdr:cNvPicPr/>
      </xdr:nvPicPr>
      <xdr:blipFill>
        <a:blip xmlns:r="http://schemas.openxmlformats.org/officeDocument/2006/relationships" r:embed="rId2"/>
        <a:stretch/>
      </xdr:blipFill>
      <xdr:spPr>
        <a:xfrm>
          <a:off x="4957560" y="42071760"/>
          <a:ext cx="622800" cy="475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161926</xdr:colOff>
      <xdr:row>0</xdr:row>
      <xdr:rowOff>34425</xdr:rowOff>
    </xdr:from>
    <xdr:to>
      <xdr:col>13</xdr:col>
      <xdr:colOff>265561</xdr:colOff>
      <xdr:row>1</xdr:row>
      <xdr:rowOff>180720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553201" y="34425"/>
          <a:ext cx="513210" cy="36537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237960</xdr:colOff>
      <xdr:row>48</xdr:row>
      <xdr:rowOff>63000</xdr:rowOff>
    </xdr:from>
    <xdr:to>
      <xdr:col>13</xdr:col>
      <xdr:colOff>403470</xdr:colOff>
      <xdr:row>49</xdr:row>
      <xdr:rowOff>276120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6944040" y="12074040"/>
          <a:ext cx="602640" cy="508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237960</xdr:colOff>
      <xdr:row>94</xdr:row>
      <xdr:rowOff>63000</xdr:rowOff>
    </xdr:from>
    <xdr:to>
      <xdr:col>13</xdr:col>
      <xdr:colOff>403470</xdr:colOff>
      <xdr:row>95</xdr:row>
      <xdr:rowOff>276120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6944040" y="21656160"/>
          <a:ext cx="602640" cy="508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133350</xdr:colOff>
      <xdr:row>48</xdr:row>
      <xdr:rowOff>63000</xdr:rowOff>
    </xdr:from>
    <xdr:to>
      <xdr:col>13</xdr:col>
      <xdr:colOff>407430</xdr:colOff>
      <xdr:row>49</xdr:row>
      <xdr:rowOff>271080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6467475" y="12074025"/>
          <a:ext cx="683655" cy="50335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104776</xdr:colOff>
      <xdr:row>94</xdr:row>
      <xdr:rowOff>63000</xdr:rowOff>
    </xdr:from>
    <xdr:to>
      <xdr:col>13</xdr:col>
      <xdr:colOff>407431</xdr:colOff>
      <xdr:row>95</xdr:row>
      <xdr:rowOff>271080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/>
        <a:stretch/>
      </xdr:blipFill>
      <xdr:spPr>
        <a:xfrm>
          <a:off x="6438901" y="21656175"/>
          <a:ext cx="712230" cy="50335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171450</xdr:colOff>
      <xdr:row>149</xdr:row>
      <xdr:rowOff>43951</xdr:rowOff>
    </xdr:from>
    <xdr:to>
      <xdr:col>13</xdr:col>
      <xdr:colOff>247650</xdr:colOff>
      <xdr:row>150</xdr:row>
      <xdr:rowOff>161926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2"/>
        <a:stretch/>
      </xdr:blipFill>
      <xdr:spPr>
        <a:xfrm>
          <a:off x="6562725" y="32114626"/>
          <a:ext cx="485775" cy="413250"/>
        </a:xfrm>
        <a:prstGeom prst="rect">
          <a:avLst/>
        </a:prstGeom>
        <a:ln w="0">
          <a:noFill/>
        </a:ln>
      </xdr:spPr>
    </xdr:pic>
    <xdr:clientData/>
  </xdr:twoCellAnchor>
  <xdr:oneCellAnchor>
    <xdr:from>
      <xdr:col>12</xdr:col>
      <xdr:colOff>171450</xdr:colOff>
      <xdr:row>211</xdr:row>
      <xdr:rowOff>43951</xdr:rowOff>
    </xdr:from>
    <xdr:ext cx="485775" cy="413250"/>
    <xdr:pic>
      <xdr:nvPicPr>
        <xdr:cNvPr id="10" name="Рисунок 9"/>
        <xdr:cNvPicPr/>
      </xdr:nvPicPr>
      <xdr:blipFill>
        <a:blip xmlns:r="http://schemas.openxmlformats.org/officeDocument/2006/relationships" r:embed="rId2"/>
        <a:stretch/>
      </xdr:blipFill>
      <xdr:spPr>
        <a:xfrm>
          <a:off x="6562725" y="32114626"/>
          <a:ext cx="485775" cy="413250"/>
        </a:xfrm>
        <a:prstGeom prst="rect">
          <a:avLst/>
        </a:prstGeom>
        <a:ln w="0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104760</xdr:colOff>
      <xdr:row>0</xdr:row>
      <xdr:rowOff>72360</xdr:rowOff>
    </xdr:from>
    <xdr:to>
      <xdr:col>12</xdr:col>
      <xdr:colOff>463320</xdr:colOff>
      <xdr:row>1</xdr:row>
      <xdr:rowOff>170280</xdr:rowOff>
    </xdr:to>
    <xdr:pic>
      <xdr:nvPicPr>
        <xdr:cNvPr id="10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50480" y="72360"/>
          <a:ext cx="358560" cy="307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333360</xdr:colOff>
      <xdr:row>33</xdr:row>
      <xdr:rowOff>53280</xdr:rowOff>
    </xdr:from>
    <xdr:to>
      <xdr:col>13</xdr:col>
      <xdr:colOff>90000</xdr:colOff>
      <xdr:row>34</xdr:row>
      <xdr:rowOff>131760</xdr:rowOff>
    </xdr:to>
    <xdr:pic>
      <xdr:nvPicPr>
        <xdr:cNvPr id="11" name="Рисунок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8479080" y="6044400"/>
          <a:ext cx="300960" cy="250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95400</xdr:colOff>
      <xdr:row>0</xdr:row>
      <xdr:rowOff>28440</xdr:rowOff>
    </xdr:from>
    <xdr:to>
      <xdr:col>13</xdr:col>
      <xdr:colOff>37080</xdr:colOff>
      <xdr:row>1</xdr:row>
      <xdr:rowOff>202680</xdr:rowOff>
    </xdr:to>
    <xdr:pic>
      <xdr:nvPicPr>
        <xdr:cNvPr id="1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1120" y="28440"/>
          <a:ext cx="486000" cy="34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95400</xdr:colOff>
      <xdr:row>36</xdr:row>
      <xdr:rowOff>28440</xdr:rowOff>
    </xdr:from>
    <xdr:to>
      <xdr:col>13</xdr:col>
      <xdr:colOff>7200</xdr:colOff>
      <xdr:row>37</xdr:row>
      <xdr:rowOff>202320</xdr:rowOff>
    </xdr:to>
    <xdr:pic>
      <xdr:nvPicPr>
        <xdr:cNvPr id="13" name="Рисунок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1120" y="6105240"/>
          <a:ext cx="456120" cy="34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95400</xdr:colOff>
      <xdr:row>70</xdr:row>
      <xdr:rowOff>28440</xdr:rowOff>
    </xdr:from>
    <xdr:to>
      <xdr:col>13</xdr:col>
      <xdr:colOff>7200</xdr:colOff>
      <xdr:row>71</xdr:row>
      <xdr:rowOff>202320</xdr:rowOff>
    </xdr:to>
    <xdr:pic>
      <xdr:nvPicPr>
        <xdr:cNvPr id="14" name="Рисунок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1120" y="12067920"/>
          <a:ext cx="456120" cy="34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95400</xdr:colOff>
      <xdr:row>98</xdr:row>
      <xdr:rowOff>28440</xdr:rowOff>
    </xdr:from>
    <xdr:to>
      <xdr:col>13</xdr:col>
      <xdr:colOff>7200</xdr:colOff>
      <xdr:row>99</xdr:row>
      <xdr:rowOff>202320</xdr:rowOff>
    </xdr:to>
    <xdr:pic>
      <xdr:nvPicPr>
        <xdr:cNvPr id="15" name="Рисунок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1120" y="17220960"/>
          <a:ext cx="456120" cy="345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123825</xdr:rowOff>
    </xdr:from>
    <xdr:to>
      <xdr:col>6</xdr:col>
      <xdr:colOff>704850</xdr:colOff>
      <xdr:row>2</xdr:row>
      <xdr:rowOff>114300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14900" y="123825"/>
          <a:ext cx="638175" cy="4191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476248</xdr:colOff>
      <xdr:row>1</xdr:row>
      <xdr:rowOff>0</xdr:rowOff>
    </xdr:from>
    <xdr:to>
      <xdr:col>8</xdr:col>
      <xdr:colOff>409574</xdr:colOff>
      <xdr:row>3</xdr:row>
      <xdr:rowOff>24686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655467" y="250031"/>
          <a:ext cx="576263" cy="44140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28440</xdr:rowOff>
    </xdr:from>
    <xdr:to>
      <xdr:col>5</xdr:col>
      <xdr:colOff>532380</xdr:colOff>
      <xdr:row>1</xdr:row>
      <xdr:rowOff>142875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314950" y="28440"/>
          <a:ext cx="399030" cy="28588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13</xdr:row>
      <xdr:rowOff>0</xdr:rowOff>
    </xdr:from>
    <xdr:to>
      <xdr:col>8</xdr:col>
      <xdr:colOff>518400</xdr:colOff>
      <xdr:row>27</xdr:row>
      <xdr:rowOff>37080</xdr:rowOff>
    </xdr:to>
    <xdr:pic>
      <xdr:nvPicPr>
        <xdr:cNvPr id="1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7040" y="3143160"/>
          <a:ext cx="5946480" cy="266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542880</xdr:colOff>
      <xdr:row>0</xdr:row>
      <xdr:rowOff>114480</xdr:rowOff>
    </xdr:from>
    <xdr:to>
      <xdr:col>8</xdr:col>
      <xdr:colOff>503640</xdr:colOff>
      <xdr:row>2</xdr:row>
      <xdr:rowOff>180000</xdr:rowOff>
    </xdr:to>
    <xdr:pic>
      <xdr:nvPicPr>
        <xdr:cNvPr id="20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5382360" y="114480"/>
          <a:ext cx="806400" cy="618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743040</xdr:colOff>
      <xdr:row>0</xdr:row>
      <xdr:rowOff>68400</xdr:rowOff>
    </xdr:from>
    <xdr:to>
      <xdr:col>8</xdr:col>
      <xdr:colOff>713520</xdr:colOff>
      <xdr:row>1</xdr:row>
      <xdr:rowOff>217800</xdr:rowOff>
    </xdr:to>
    <xdr:pic>
      <xdr:nvPicPr>
        <xdr:cNvPr id="2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95960" y="68400"/>
          <a:ext cx="807120" cy="625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belka35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6" Type="http://schemas.openxmlformats.org/officeDocument/2006/relationships/hyperlink" Target="http://www.belka35.ru/" TargetMode="External"/><Relationship Id="rId5" Type="http://schemas.openxmlformats.org/officeDocument/2006/relationships/hyperlink" Target="http://www.belka35.ru/" TargetMode="External"/><Relationship Id="rId4" Type="http://schemas.openxmlformats.org/officeDocument/2006/relationships/hyperlink" Target="http://www.belka35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belka35.ru/" TargetMode="External"/><Relationship Id="rId4" Type="http://schemas.openxmlformats.org/officeDocument/2006/relationships/hyperlink" Target="http://www.belka35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belka35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elka35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elka35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elka35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belka35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belka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J123"/>
  <sheetViews>
    <sheetView topLeftCell="A43" zoomScaleNormal="100" workbookViewId="0">
      <selection activeCell="J55" sqref="J55:J62"/>
    </sheetView>
  </sheetViews>
  <sheetFormatPr defaultColWidth="9.140625" defaultRowHeight="15" x14ac:dyDescent="0.25"/>
  <cols>
    <col min="1" max="1" width="30.42578125" style="1" customWidth="1"/>
    <col min="2" max="3" width="8" style="1" customWidth="1"/>
    <col min="4" max="4" width="9.5703125" style="1" customWidth="1"/>
    <col min="5" max="5" width="5.7109375" style="2" customWidth="1"/>
    <col min="6" max="6" width="6.7109375" style="3" customWidth="1"/>
    <col min="7" max="7" width="7.42578125" style="4" customWidth="1"/>
    <col min="8" max="8" width="9.5703125" style="5" customWidth="1"/>
    <col min="9" max="1024" width="9.140625" style="1"/>
  </cols>
  <sheetData>
    <row r="1" spans="1:12" ht="37.5" customHeight="1" x14ac:dyDescent="0.25">
      <c r="A1" s="692" t="s">
        <v>0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2" ht="20.25" customHeight="1" x14ac:dyDescent="0.25">
      <c r="A2" s="693">
        <v>44783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2" s="8" customFormat="1" ht="30" customHeight="1" x14ac:dyDescent="0.25">
      <c r="A3" s="694" t="s">
        <v>1</v>
      </c>
      <c r="B3" s="6" t="s">
        <v>2</v>
      </c>
      <c r="C3" s="7" t="s">
        <v>3</v>
      </c>
      <c r="D3" s="7" t="s">
        <v>4</v>
      </c>
      <c r="E3" s="695" t="s">
        <v>5</v>
      </c>
      <c r="F3" s="696" t="s">
        <v>6</v>
      </c>
      <c r="G3" s="696"/>
      <c r="H3" s="696"/>
      <c r="I3" s="697" t="s">
        <v>7</v>
      </c>
      <c r="J3" s="697"/>
    </row>
    <row r="4" spans="1:12" s="16" customFormat="1" ht="16.5" customHeight="1" thickBot="1" x14ac:dyDescent="0.3">
      <c r="A4" s="694"/>
      <c r="B4" s="9" t="s">
        <v>8</v>
      </c>
      <c r="C4" s="10" t="s">
        <v>8</v>
      </c>
      <c r="D4" s="10" t="s">
        <v>8</v>
      </c>
      <c r="E4" s="695"/>
      <c r="F4" s="11" t="s">
        <v>9</v>
      </c>
      <c r="G4" s="12" t="s">
        <v>10</v>
      </c>
      <c r="H4" s="13" t="s">
        <v>11</v>
      </c>
      <c r="I4" s="14" t="s">
        <v>12</v>
      </c>
      <c r="J4" s="15" t="s">
        <v>13</v>
      </c>
    </row>
    <row r="5" spans="1:12" ht="15.75" customHeight="1" x14ac:dyDescent="0.25">
      <c r="A5" s="17" t="s">
        <v>14</v>
      </c>
      <c r="B5" s="215">
        <v>50</v>
      </c>
      <c r="C5" s="216">
        <v>50</v>
      </c>
      <c r="D5" s="216">
        <v>3000</v>
      </c>
      <c r="E5" s="236">
        <v>1</v>
      </c>
      <c r="F5" s="20">
        <v>1</v>
      </c>
      <c r="G5" s="21">
        <f>B5*C5*D5/1000000000</f>
        <v>7.4999999999999997E-3</v>
      </c>
      <c r="H5" s="241">
        <f>F5/G5</f>
        <v>133.33333333333334</v>
      </c>
      <c r="I5" s="238">
        <f>G5*J5</f>
        <v>93.75</v>
      </c>
      <c r="J5" s="22">
        <v>12500</v>
      </c>
      <c r="L5" s="16"/>
    </row>
    <row r="6" spans="1:12" ht="15.75" customHeight="1" x14ac:dyDescent="0.25">
      <c r="A6" s="23" t="s">
        <v>14</v>
      </c>
      <c r="B6" s="24">
        <v>50</v>
      </c>
      <c r="C6" s="25">
        <v>50</v>
      </c>
      <c r="D6" s="25">
        <v>4000</v>
      </c>
      <c r="E6" s="26">
        <v>1</v>
      </c>
      <c r="F6" s="35">
        <v>1</v>
      </c>
      <c r="G6" s="36">
        <f>B6*C6*D6/1000000000</f>
        <v>0.01</v>
      </c>
      <c r="H6" s="242">
        <f t="shared" ref="H6:H38" si="0">F6/G6</f>
        <v>100</v>
      </c>
      <c r="I6" s="239">
        <f t="shared" ref="I6:I20" si="1">J6*G6</f>
        <v>125</v>
      </c>
      <c r="J6" s="41">
        <v>12500</v>
      </c>
      <c r="L6" s="16"/>
    </row>
    <row r="7" spans="1:12" ht="15.75" customHeight="1" x14ac:dyDescent="0.25">
      <c r="A7" s="23" t="s">
        <v>14</v>
      </c>
      <c r="B7" s="24">
        <v>50</v>
      </c>
      <c r="C7" s="25">
        <v>50</v>
      </c>
      <c r="D7" s="25">
        <v>5000</v>
      </c>
      <c r="E7" s="26">
        <v>1</v>
      </c>
      <c r="F7" s="35">
        <v>1</v>
      </c>
      <c r="G7" s="36">
        <v>1.2500000000000001E-2</v>
      </c>
      <c r="H7" s="242">
        <f t="shared" si="0"/>
        <v>80</v>
      </c>
      <c r="I7" s="239">
        <f t="shared" si="1"/>
        <v>156.25</v>
      </c>
      <c r="J7" s="41">
        <v>12500</v>
      </c>
      <c r="L7" s="16"/>
    </row>
    <row r="8" spans="1:12" ht="15.75" customHeight="1" x14ac:dyDescent="0.25">
      <c r="A8" s="23" t="s">
        <v>14</v>
      </c>
      <c r="B8" s="24">
        <v>50</v>
      </c>
      <c r="C8" s="25">
        <v>50</v>
      </c>
      <c r="D8" s="25">
        <v>6000</v>
      </c>
      <c r="E8" s="26">
        <v>1</v>
      </c>
      <c r="F8" s="35">
        <v>1</v>
      </c>
      <c r="G8" s="36">
        <f t="shared" ref="G8:G20" si="2">B8*C8*D8/1000000000</f>
        <v>1.4999999999999999E-2</v>
      </c>
      <c r="H8" s="242">
        <f t="shared" si="0"/>
        <v>66.666666666666671</v>
      </c>
      <c r="I8" s="239">
        <f t="shared" si="1"/>
        <v>210</v>
      </c>
      <c r="J8" s="41">
        <v>14000</v>
      </c>
      <c r="L8" s="16"/>
    </row>
    <row r="9" spans="1:12" ht="15.75" customHeight="1" x14ac:dyDescent="0.25">
      <c r="A9" s="23" t="s">
        <v>14</v>
      </c>
      <c r="B9" s="24">
        <v>100</v>
      </c>
      <c r="C9" s="25">
        <v>100</v>
      </c>
      <c r="D9" s="25">
        <v>3000</v>
      </c>
      <c r="E9" s="26">
        <v>1</v>
      </c>
      <c r="F9" s="35">
        <v>1</v>
      </c>
      <c r="G9" s="36">
        <f t="shared" si="2"/>
        <v>0.03</v>
      </c>
      <c r="H9" s="242">
        <f t="shared" si="0"/>
        <v>33.333333333333336</v>
      </c>
      <c r="I9" s="239">
        <f t="shared" si="1"/>
        <v>375</v>
      </c>
      <c r="J9" s="41">
        <v>12500</v>
      </c>
      <c r="L9" s="16"/>
    </row>
    <row r="10" spans="1:12" ht="15.75" customHeight="1" x14ac:dyDescent="0.25">
      <c r="A10" s="23" t="s">
        <v>14</v>
      </c>
      <c r="B10" s="24">
        <v>100</v>
      </c>
      <c r="C10" s="25">
        <v>100</v>
      </c>
      <c r="D10" s="25">
        <v>6000</v>
      </c>
      <c r="E10" s="26">
        <v>1</v>
      </c>
      <c r="F10" s="35">
        <v>1</v>
      </c>
      <c r="G10" s="36">
        <f t="shared" si="2"/>
        <v>0.06</v>
      </c>
      <c r="H10" s="242">
        <f t="shared" si="0"/>
        <v>16.666666666666668</v>
      </c>
      <c r="I10" s="239">
        <f t="shared" si="1"/>
        <v>840</v>
      </c>
      <c r="J10" s="41">
        <v>14000</v>
      </c>
      <c r="L10" s="16"/>
    </row>
    <row r="11" spans="1:12" ht="15.75" customHeight="1" x14ac:dyDescent="0.25">
      <c r="A11" s="23" t="s">
        <v>14</v>
      </c>
      <c r="B11" s="24">
        <v>100</v>
      </c>
      <c r="C11" s="25">
        <v>150</v>
      </c>
      <c r="D11" s="25">
        <v>3000</v>
      </c>
      <c r="E11" s="26">
        <v>1</v>
      </c>
      <c r="F11" s="35">
        <v>1</v>
      </c>
      <c r="G11" s="36">
        <f t="shared" si="2"/>
        <v>4.4999999999999998E-2</v>
      </c>
      <c r="H11" s="242">
        <f t="shared" si="0"/>
        <v>22.222222222222221</v>
      </c>
      <c r="I11" s="239">
        <f t="shared" si="1"/>
        <v>562.5</v>
      </c>
      <c r="J11" s="41">
        <v>12500</v>
      </c>
      <c r="L11" s="16"/>
    </row>
    <row r="12" spans="1:12" ht="15.75" customHeight="1" x14ac:dyDescent="0.25">
      <c r="A12" s="23" t="s">
        <v>14</v>
      </c>
      <c r="B12" s="24">
        <v>100</v>
      </c>
      <c r="C12" s="25">
        <v>150</v>
      </c>
      <c r="D12" s="25">
        <v>6000</v>
      </c>
      <c r="E12" s="26">
        <v>1</v>
      </c>
      <c r="F12" s="35">
        <v>1</v>
      </c>
      <c r="G12" s="36">
        <f t="shared" si="2"/>
        <v>0.09</v>
      </c>
      <c r="H12" s="242">
        <f t="shared" si="0"/>
        <v>11.111111111111111</v>
      </c>
      <c r="I12" s="239">
        <f t="shared" si="1"/>
        <v>1260</v>
      </c>
      <c r="J12" s="41">
        <v>14000</v>
      </c>
      <c r="L12" s="16"/>
    </row>
    <row r="13" spans="1:12" ht="15.75" customHeight="1" x14ac:dyDescent="0.25">
      <c r="A13" s="23" t="s">
        <v>14</v>
      </c>
      <c r="B13" s="24">
        <v>100</v>
      </c>
      <c r="C13" s="25">
        <v>200</v>
      </c>
      <c r="D13" s="25">
        <v>3000</v>
      </c>
      <c r="E13" s="26">
        <v>1</v>
      </c>
      <c r="F13" s="35">
        <v>1</v>
      </c>
      <c r="G13" s="36">
        <f t="shared" si="2"/>
        <v>0.06</v>
      </c>
      <c r="H13" s="242">
        <f t="shared" si="0"/>
        <v>16.666666666666668</v>
      </c>
      <c r="I13" s="239">
        <f t="shared" si="1"/>
        <v>750</v>
      </c>
      <c r="J13" s="41">
        <v>12500</v>
      </c>
      <c r="L13" s="16"/>
    </row>
    <row r="14" spans="1:12" ht="15.75" customHeight="1" x14ac:dyDescent="0.25">
      <c r="A14" s="23" t="s">
        <v>14</v>
      </c>
      <c r="B14" s="24">
        <v>100</v>
      </c>
      <c r="C14" s="25">
        <v>200</v>
      </c>
      <c r="D14" s="25">
        <v>6000</v>
      </c>
      <c r="E14" s="26">
        <v>1</v>
      </c>
      <c r="F14" s="35">
        <v>1</v>
      </c>
      <c r="G14" s="36">
        <f t="shared" si="2"/>
        <v>0.12</v>
      </c>
      <c r="H14" s="242">
        <f t="shared" si="0"/>
        <v>8.3333333333333339</v>
      </c>
      <c r="I14" s="239">
        <f t="shared" si="1"/>
        <v>1680</v>
      </c>
      <c r="J14" s="41">
        <v>14000</v>
      </c>
      <c r="L14" s="16"/>
    </row>
    <row r="15" spans="1:12" ht="15.75" customHeight="1" x14ac:dyDescent="0.25">
      <c r="A15" s="23" t="s">
        <v>14</v>
      </c>
      <c r="B15" s="24">
        <v>150</v>
      </c>
      <c r="C15" s="25">
        <v>150</v>
      </c>
      <c r="D15" s="25">
        <v>3000</v>
      </c>
      <c r="E15" s="26">
        <v>1</v>
      </c>
      <c r="F15" s="35">
        <v>1</v>
      </c>
      <c r="G15" s="36">
        <f t="shared" si="2"/>
        <v>6.7500000000000004E-2</v>
      </c>
      <c r="H15" s="242">
        <f t="shared" si="0"/>
        <v>14.814814814814813</v>
      </c>
      <c r="I15" s="239">
        <f t="shared" si="1"/>
        <v>843.75</v>
      </c>
      <c r="J15" s="41">
        <v>12500</v>
      </c>
      <c r="L15" s="16"/>
    </row>
    <row r="16" spans="1:12" ht="15.75" customHeight="1" x14ac:dyDescent="0.25">
      <c r="A16" s="23" t="s">
        <v>14</v>
      </c>
      <c r="B16" s="24">
        <v>150</v>
      </c>
      <c r="C16" s="25">
        <v>150</v>
      </c>
      <c r="D16" s="25">
        <v>6000</v>
      </c>
      <c r="E16" s="26">
        <v>1</v>
      </c>
      <c r="F16" s="35">
        <v>1</v>
      </c>
      <c r="G16" s="36">
        <f t="shared" si="2"/>
        <v>0.13500000000000001</v>
      </c>
      <c r="H16" s="242">
        <f t="shared" si="0"/>
        <v>7.4074074074074066</v>
      </c>
      <c r="I16" s="239">
        <f t="shared" si="1"/>
        <v>1890.0000000000002</v>
      </c>
      <c r="J16" s="41">
        <v>14000</v>
      </c>
      <c r="L16" s="16"/>
    </row>
    <row r="17" spans="1:12" ht="15.75" customHeight="1" x14ac:dyDescent="0.25">
      <c r="A17" s="23" t="s">
        <v>14</v>
      </c>
      <c r="B17" s="24">
        <v>150</v>
      </c>
      <c r="C17" s="25">
        <v>200</v>
      </c>
      <c r="D17" s="25">
        <v>3000</v>
      </c>
      <c r="E17" s="26">
        <v>1</v>
      </c>
      <c r="F17" s="35">
        <v>1</v>
      </c>
      <c r="G17" s="36">
        <f t="shared" si="2"/>
        <v>0.09</v>
      </c>
      <c r="H17" s="242">
        <f t="shared" si="0"/>
        <v>11.111111111111111</v>
      </c>
      <c r="I17" s="239">
        <f t="shared" si="1"/>
        <v>1125</v>
      </c>
      <c r="J17" s="41">
        <v>12500</v>
      </c>
      <c r="L17" s="16"/>
    </row>
    <row r="18" spans="1:12" ht="15.75" customHeight="1" x14ac:dyDescent="0.25">
      <c r="A18" s="23" t="s">
        <v>14</v>
      </c>
      <c r="B18" s="24">
        <v>150</v>
      </c>
      <c r="C18" s="25">
        <v>200</v>
      </c>
      <c r="D18" s="25">
        <v>6000</v>
      </c>
      <c r="E18" s="26">
        <v>1</v>
      </c>
      <c r="F18" s="35">
        <v>1</v>
      </c>
      <c r="G18" s="36">
        <f t="shared" si="2"/>
        <v>0.18</v>
      </c>
      <c r="H18" s="242">
        <f t="shared" si="0"/>
        <v>5.5555555555555554</v>
      </c>
      <c r="I18" s="239">
        <f t="shared" si="1"/>
        <v>2520</v>
      </c>
      <c r="J18" s="41">
        <v>14000</v>
      </c>
      <c r="L18" s="16"/>
    </row>
    <row r="19" spans="1:12" ht="15.75" customHeight="1" x14ac:dyDescent="0.25">
      <c r="A19" s="23" t="s">
        <v>14</v>
      </c>
      <c r="B19" s="24">
        <v>200</v>
      </c>
      <c r="C19" s="25">
        <v>200</v>
      </c>
      <c r="D19" s="25">
        <v>3000</v>
      </c>
      <c r="E19" s="26">
        <v>1</v>
      </c>
      <c r="F19" s="35">
        <v>1</v>
      </c>
      <c r="G19" s="36">
        <f t="shared" si="2"/>
        <v>0.12</v>
      </c>
      <c r="H19" s="242">
        <f t="shared" si="0"/>
        <v>8.3333333333333339</v>
      </c>
      <c r="I19" s="239">
        <f t="shared" si="1"/>
        <v>1500</v>
      </c>
      <c r="J19" s="41">
        <v>12500</v>
      </c>
      <c r="L19" s="16"/>
    </row>
    <row r="20" spans="1:12" ht="15.75" customHeight="1" thickBot="1" x14ac:dyDescent="0.3">
      <c r="A20" s="266" t="s">
        <v>14</v>
      </c>
      <c r="B20" s="220">
        <v>200</v>
      </c>
      <c r="C20" s="221">
        <v>200</v>
      </c>
      <c r="D20" s="221">
        <v>6000</v>
      </c>
      <c r="E20" s="237">
        <v>1</v>
      </c>
      <c r="F20" s="243">
        <v>1</v>
      </c>
      <c r="G20" s="244">
        <f t="shared" si="2"/>
        <v>0.24</v>
      </c>
      <c r="H20" s="245">
        <f t="shared" si="0"/>
        <v>4.166666666666667</v>
      </c>
      <c r="I20" s="240">
        <f t="shared" si="1"/>
        <v>3000</v>
      </c>
      <c r="J20" s="217">
        <v>12500</v>
      </c>
      <c r="L20" s="16"/>
    </row>
    <row r="21" spans="1:12" ht="8.25" customHeight="1" thickBot="1" x14ac:dyDescent="0.3">
      <c r="A21" s="23"/>
      <c r="B21" s="222"/>
      <c r="C21" s="223"/>
      <c r="D21" s="224"/>
      <c r="E21" s="225"/>
      <c r="F21" s="226"/>
      <c r="G21" s="227"/>
      <c r="H21" s="228"/>
      <c r="I21" s="229"/>
      <c r="J21" s="230"/>
      <c r="L21" s="16"/>
    </row>
    <row r="22" spans="1:12" ht="15.75" customHeight="1" x14ac:dyDescent="0.25">
      <c r="A22" s="23" t="s">
        <v>315</v>
      </c>
      <c r="B22" s="18">
        <v>50</v>
      </c>
      <c r="C22" s="19">
        <v>50</v>
      </c>
      <c r="D22" s="19">
        <v>3000</v>
      </c>
      <c r="E22" s="236">
        <v>2</v>
      </c>
      <c r="F22" s="20">
        <v>1</v>
      </c>
      <c r="G22" s="21">
        <f t="shared" ref="G22:G38" si="3">B22*C22*D22/1000000000</f>
        <v>7.4999999999999997E-3</v>
      </c>
      <c r="H22" s="241">
        <f t="shared" si="0"/>
        <v>133.33333333333334</v>
      </c>
      <c r="I22" s="238">
        <f t="shared" ref="I22:I38" si="4">J22*G22</f>
        <v>86.25</v>
      </c>
      <c r="J22" s="22">
        <v>11500</v>
      </c>
      <c r="L22" s="16"/>
    </row>
    <row r="23" spans="1:12" ht="15.75" customHeight="1" x14ac:dyDescent="0.25">
      <c r="A23" s="23" t="s">
        <v>316</v>
      </c>
      <c r="B23" s="44">
        <v>50</v>
      </c>
      <c r="C23" s="34">
        <v>50</v>
      </c>
      <c r="D23" s="34">
        <v>4000</v>
      </c>
      <c r="E23" s="40">
        <v>2</v>
      </c>
      <c r="F23" s="35">
        <v>1</v>
      </c>
      <c r="G23" s="36">
        <f t="shared" si="3"/>
        <v>0.01</v>
      </c>
      <c r="H23" s="242">
        <f t="shared" si="0"/>
        <v>100</v>
      </c>
      <c r="I23" s="247">
        <f t="shared" si="4"/>
        <v>115</v>
      </c>
      <c r="J23" s="31">
        <v>11500</v>
      </c>
      <c r="L23" s="16"/>
    </row>
    <row r="24" spans="1:12" ht="15.75" customHeight="1" x14ac:dyDescent="0.25">
      <c r="A24" s="23" t="s">
        <v>315</v>
      </c>
      <c r="B24" s="44">
        <v>50</v>
      </c>
      <c r="C24" s="34">
        <v>50</v>
      </c>
      <c r="D24" s="34">
        <v>5000</v>
      </c>
      <c r="E24" s="40">
        <v>2</v>
      </c>
      <c r="F24" s="35">
        <v>1</v>
      </c>
      <c r="G24" s="36">
        <f t="shared" si="3"/>
        <v>1.2500000000000001E-2</v>
      </c>
      <c r="H24" s="242">
        <f t="shared" si="0"/>
        <v>80</v>
      </c>
      <c r="I24" s="247">
        <f t="shared" si="4"/>
        <v>143.75</v>
      </c>
      <c r="J24" s="31">
        <v>11500</v>
      </c>
      <c r="L24" s="16"/>
    </row>
    <row r="25" spans="1:12" ht="15.75" customHeight="1" x14ac:dyDescent="0.25">
      <c r="A25" s="23" t="s">
        <v>315</v>
      </c>
      <c r="B25" s="44">
        <v>50</v>
      </c>
      <c r="C25" s="34">
        <v>50</v>
      </c>
      <c r="D25" s="34">
        <v>6000</v>
      </c>
      <c r="E25" s="40">
        <v>2</v>
      </c>
      <c r="F25" s="35">
        <v>1</v>
      </c>
      <c r="G25" s="36">
        <f t="shared" si="3"/>
        <v>1.4999999999999999E-2</v>
      </c>
      <c r="H25" s="242">
        <f t="shared" si="0"/>
        <v>66.666666666666671</v>
      </c>
      <c r="I25" s="247">
        <f t="shared" si="4"/>
        <v>172.5</v>
      </c>
      <c r="J25" s="31">
        <v>11500</v>
      </c>
      <c r="L25" s="16"/>
    </row>
    <row r="26" spans="1:12" ht="15.75" customHeight="1" x14ac:dyDescent="0.25">
      <c r="A26" s="23" t="s">
        <v>315</v>
      </c>
      <c r="B26" s="233">
        <v>80</v>
      </c>
      <c r="C26" s="232">
        <v>80</v>
      </c>
      <c r="D26" s="232">
        <v>6000</v>
      </c>
      <c r="E26" s="40">
        <v>2</v>
      </c>
      <c r="F26" s="35">
        <v>1</v>
      </c>
      <c r="G26" s="36">
        <f>B26*C26*D26/1000000000</f>
        <v>3.8399999999999997E-2</v>
      </c>
      <c r="H26" s="242">
        <f t="shared" si="0"/>
        <v>26.041666666666668</v>
      </c>
      <c r="I26" s="247">
        <f t="shared" si="4"/>
        <v>441.59999999999997</v>
      </c>
      <c r="J26" s="31">
        <v>11500</v>
      </c>
      <c r="L26" s="16"/>
    </row>
    <row r="27" spans="1:12" ht="15.75" customHeight="1" x14ac:dyDescent="0.25">
      <c r="A27" s="23" t="s">
        <v>315</v>
      </c>
      <c r="B27" s="233">
        <v>100</v>
      </c>
      <c r="C27" s="232">
        <v>100</v>
      </c>
      <c r="D27" s="232">
        <v>3000</v>
      </c>
      <c r="E27" s="40">
        <v>2</v>
      </c>
      <c r="F27" s="35">
        <v>1</v>
      </c>
      <c r="G27" s="36">
        <f t="shared" si="3"/>
        <v>0.03</v>
      </c>
      <c r="H27" s="242">
        <f t="shared" si="0"/>
        <v>33.333333333333336</v>
      </c>
      <c r="I27" s="247">
        <f t="shared" si="4"/>
        <v>345</v>
      </c>
      <c r="J27" s="31">
        <v>11500</v>
      </c>
      <c r="L27" s="16"/>
    </row>
    <row r="28" spans="1:12" ht="15.75" customHeight="1" x14ac:dyDescent="0.25">
      <c r="A28" s="23" t="s">
        <v>315</v>
      </c>
      <c r="B28" s="44">
        <v>100</v>
      </c>
      <c r="C28" s="34">
        <v>100</v>
      </c>
      <c r="D28" s="34">
        <v>6000</v>
      </c>
      <c r="E28" s="40">
        <v>2</v>
      </c>
      <c r="F28" s="35">
        <v>1</v>
      </c>
      <c r="G28" s="36">
        <f t="shared" si="3"/>
        <v>0.06</v>
      </c>
      <c r="H28" s="242">
        <f t="shared" si="0"/>
        <v>16.666666666666668</v>
      </c>
      <c r="I28" s="247">
        <f t="shared" si="4"/>
        <v>690</v>
      </c>
      <c r="J28" s="31">
        <v>11500</v>
      </c>
      <c r="L28" s="16"/>
    </row>
    <row r="29" spans="1:12" ht="15.75" customHeight="1" x14ac:dyDescent="0.25">
      <c r="A29" s="23" t="s">
        <v>315</v>
      </c>
      <c r="B29" s="233">
        <v>100</v>
      </c>
      <c r="C29" s="232">
        <v>150</v>
      </c>
      <c r="D29" s="232">
        <v>3000</v>
      </c>
      <c r="E29" s="40">
        <v>2</v>
      </c>
      <c r="F29" s="35">
        <v>1</v>
      </c>
      <c r="G29" s="36">
        <f t="shared" si="3"/>
        <v>4.4999999999999998E-2</v>
      </c>
      <c r="H29" s="242">
        <f t="shared" si="0"/>
        <v>22.222222222222221</v>
      </c>
      <c r="I29" s="247">
        <f t="shared" si="4"/>
        <v>517.5</v>
      </c>
      <c r="J29" s="31">
        <v>11500</v>
      </c>
      <c r="L29" s="16"/>
    </row>
    <row r="30" spans="1:12" ht="15.75" customHeight="1" x14ac:dyDescent="0.25">
      <c r="A30" s="23" t="s">
        <v>315</v>
      </c>
      <c r="B30" s="44">
        <v>100</v>
      </c>
      <c r="C30" s="34">
        <v>150</v>
      </c>
      <c r="D30" s="34">
        <v>6000</v>
      </c>
      <c r="E30" s="40">
        <v>2</v>
      </c>
      <c r="F30" s="35">
        <v>1</v>
      </c>
      <c r="G30" s="36">
        <f t="shared" si="3"/>
        <v>0.09</v>
      </c>
      <c r="H30" s="242">
        <f t="shared" si="0"/>
        <v>11.111111111111111</v>
      </c>
      <c r="I30" s="247">
        <f t="shared" si="4"/>
        <v>1035</v>
      </c>
      <c r="J30" s="31">
        <v>11500</v>
      </c>
      <c r="L30" s="16"/>
    </row>
    <row r="31" spans="1:12" ht="15.75" customHeight="1" x14ac:dyDescent="0.25">
      <c r="A31" s="23" t="s">
        <v>315</v>
      </c>
      <c r="B31" s="233">
        <v>100</v>
      </c>
      <c r="C31" s="232">
        <v>200</v>
      </c>
      <c r="D31" s="232">
        <v>3000</v>
      </c>
      <c r="E31" s="40">
        <v>2</v>
      </c>
      <c r="F31" s="35">
        <v>1</v>
      </c>
      <c r="G31" s="36">
        <f t="shared" si="3"/>
        <v>0.06</v>
      </c>
      <c r="H31" s="242">
        <f t="shared" si="0"/>
        <v>16.666666666666668</v>
      </c>
      <c r="I31" s="247">
        <f t="shared" si="4"/>
        <v>690</v>
      </c>
      <c r="J31" s="31">
        <v>11500</v>
      </c>
      <c r="L31" s="16"/>
    </row>
    <row r="32" spans="1:12" ht="15.75" customHeight="1" x14ac:dyDescent="0.25">
      <c r="A32" s="23" t="s">
        <v>315</v>
      </c>
      <c r="B32" s="44">
        <v>100</v>
      </c>
      <c r="C32" s="34">
        <v>200</v>
      </c>
      <c r="D32" s="34">
        <v>6000</v>
      </c>
      <c r="E32" s="40">
        <v>2</v>
      </c>
      <c r="F32" s="35">
        <v>1</v>
      </c>
      <c r="G32" s="36">
        <f t="shared" si="3"/>
        <v>0.12</v>
      </c>
      <c r="H32" s="242">
        <f t="shared" si="0"/>
        <v>8.3333333333333339</v>
      </c>
      <c r="I32" s="247">
        <f t="shared" si="4"/>
        <v>1380</v>
      </c>
      <c r="J32" s="31">
        <v>11500</v>
      </c>
      <c r="L32" s="16"/>
    </row>
    <row r="33" spans="1:12" ht="15.75" customHeight="1" x14ac:dyDescent="0.25">
      <c r="A33" s="23" t="s">
        <v>315</v>
      </c>
      <c r="B33" s="233">
        <v>150</v>
      </c>
      <c r="C33" s="232">
        <v>150</v>
      </c>
      <c r="D33" s="232">
        <v>3000</v>
      </c>
      <c r="E33" s="40">
        <v>2</v>
      </c>
      <c r="F33" s="35">
        <v>1</v>
      </c>
      <c r="G33" s="36">
        <f t="shared" si="3"/>
        <v>6.7500000000000004E-2</v>
      </c>
      <c r="H33" s="242">
        <f t="shared" si="0"/>
        <v>14.814814814814813</v>
      </c>
      <c r="I33" s="247">
        <f t="shared" si="4"/>
        <v>776.25</v>
      </c>
      <c r="J33" s="31">
        <v>11500</v>
      </c>
      <c r="L33" s="16"/>
    </row>
    <row r="34" spans="1:12" ht="15.75" customHeight="1" x14ac:dyDescent="0.25">
      <c r="A34" s="23" t="s">
        <v>315</v>
      </c>
      <c r="B34" s="44">
        <v>150</v>
      </c>
      <c r="C34" s="34">
        <v>150</v>
      </c>
      <c r="D34" s="34">
        <v>6000</v>
      </c>
      <c r="E34" s="40">
        <v>2</v>
      </c>
      <c r="F34" s="35">
        <v>1</v>
      </c>
      <c r="G34" s="36">
        <f t="shared" si="3"/>
        <v>0.13500000000000001</v>
      </c>
      <c r="H34" s="242">
        <f t="shared" si="0"/>
        <v>7.4074074074074066</v>
      </c>
      <c r="I34" s="247">
        <f t="shared" si="4"/>
        <v>1552.5</v>
      </c>
      <c r="J34" s="31">
        <v>11500</v>
      </c>
      <c r="L34" s="16"/>
    </row>
    <row r="35" spans="1:12" ht="15.75" customHeight="1" x14ac:dyDescent="0.25">
      <c r="A35" s="23" t="s">
        <v>315</v>
      </c>
      <c r="B35" s="233">
        <v>150</v>
      </c>
      <c r="C35" s="232">
        <v>200</v>
      </c>
      <c r="D35" s="232">
        <v>3000</v>
      </c>
      <c r="E35" s="40">
        <v>2</v>
      </c>
      <c r="F35" s="35">
        <v>1</v>
      </c>
      <c r="G35" s="36">
        <f t="shared" si="3"/>
        <v>0.09</v>
      </c>
      <c r="H35" s="242">
        <f t="shared" si="0"/>
        <v>11.111111111111111</v>
      </c>
      <c r="I35" s="247">
        <f t="shared" si="4"/>
        <v>1035</v>
      </c>
      <c r="J35" s="31">
        <v>11500</v>
      </c>
      <c r="L35" s="16"/>
    </row>
    <row r="36" spans="1:12" ht="15.75" customHeight="1" x14ac:dyDescent="0.25">
      <c r="A36" s="23" t="s">
        <v>315</v>
      </c>
      <c r="B36" s="44">
        <v>150</v>
      </c>
      <c r="C36" s="34">
        <v>200</v>
      </c>
      <c r="D36" s="34">
        <v>6000</v>
      </c>
      <c r="E36" s="40">
        <v>2</v>
      </c>
      <c r="F36" s="35">
        <v>1</v>
      </c>
      <c r="G36" s="36">
        <f t="shared" si="3"/>
        <v>0.18</v>
      </c>
      <c r="H36" s="242">
        <f t="shared" si="0"/>
        <v>5.5555555555555554</v>
      </c>
      <c r="I36" s="247">
        <f t="shared" si="4"/>
        <v>2070</v>
      </c>
      <c r="J36" s="31">
        <v>11500</v>
      </c>
      <c r="L36" s="16"/>
    </row>
    <row r="37" spans="1:12" ht="15.75" customHeight="1" x14ac:dyDescent="0.25">
      <c r="A37" s="23" t="s">
        <v>315</v>
      </c>
      <c r="B37" s="233">
        <v>200</v>
      </c>
      <c r="C37" s="232">
        <v>200</v>
      </c>
      <c r="D37" s="232">
        <v>3000</v>
      </c>
      <c r="E37" s="40">
        <v>2</v>
      </c>
      <c r="F37" s="35">
        <v>1</v>
      </c>
      <c r="G37" s="36">
        <f t="shared" si="3"/>
        <v>0.12</v>
      </c>
      <c r="H37" s="242">
        <f t="shared" si="0"/>
        <v>8.3333333333333339</v>
      </c>
      <c r="I37" s="247">
        <f t="shared" si="4"/>
        <v>1380</v>
      </c>
      <c r="J37" s="31">
        <v>11500</v>
      </c>
      <c r="L37" s="16"/>
    </row>
    <row r="38" spans="1:12" ht="15.75" customHeight="1" thickBot="1" x14ac:dyDescent="0.3">
      <c r="A38" s="23" t="s">
        <v>315</v>
      </c>
      <c r="B38" s="234">
        <v>200</v>
      </c>
      <c r="C38" s="235">
        <v>200</v>
      </c>
      <c r="D38" s="235">
        <v>6000</v>
      </c>
      <c r="E38" s="246">
        <v>2</v>
      </c>
      <c r="F38" s="243">
        <v>1</v>
      </c>
      <c r="G38" s="244">
        <f t="shared" si="3"/>
        <v>0.24</v>
      </c>
      <c r="H38" s="245">
        <f t="shared" si="0"/>
        <v>4.166666666666667</v>
      </c>
      <c r="I38" s="248">
        <f t="shared" si="4"/>
        <v>2760</v>
      </c>
      <c r="J38" s="231">
        <v>11500</v>
      </c>
      <c r="L38" s="16"/>
    </row>
    <row r="39" spans="1:12" ht="9" customHeight="1" x14ac:dyDescent="0.25">
      <c r="A39" s="39"/>
      <c r="B39" s="218"/>
      <c r="C39" s="219"/>
      <c r="D39" s="25"/>
      <c r="E39" s="26"/>
      <c r="F39" s="27"/>
      <c r="G39" s="28"/>
      <c r="H39" s="29"/>
      <c r="I39" s="30"/>
      <c r="J39" s="31"/>
    </row>
    <row r="40" spans="1:12" ht="15" customHeight="1" x14ac:dyDescent="0.25">
      <c r="A40" s="698" t="s">
        <v>15</v>
      </c>
      <c r="B40" s="698"/>
      <c r="C40" s="698"/>
      <c r="D40" s="698"/>
      <c r="E40" s="698"/>
      <c r="F40" s="698"/>
      <c r="G40" s="698"/>
      <c r="H40" s="698"/>
      <c r="I40" s="698"/>
      <c r="J40" s="698"/>
      <c r="K40" s="42"/>
    </row>
    <row r="41" spans="1:12" ht="14.25" customHeight="1" x14ac:dyDescent="0.25">
      <c r="A41" s="699" t="s">
        <v>16</v>
      </c>
      <c r="B41" s="699"/>
      <c r="C41" s="699"/>
      <c r="D41" s="699"/>
      <c r="E41" s="699"/>
      <c r="F41" s="699"/>
      <c r="G41" s="699"/>
      <c r="H41" s="699"/>
      <c r="I41" s="699"/>
      <c r="J41" s="699"/>
      <c r="K41" s="43"/>
    </row>
    <row r="42" spans="1:12" ht="15" customHeight="1" x14ac:dyDescent="0.25">
      <c r="A42" s="699" t="s">
        <v>17</v>
      </c>
      <c r="B42" s="699"/>
      <c r="C42" s="699"/>
      <c r="D42" s="699"/>
      <c r="E42" s="699"/>
      <c r="F42" s="699"/>
      <c r="G42" s="699"/>
      <c r="H42" s="699"/>
      <c r="I42" s="699"/>
      <c r="J42" s="699"/>
      <c r="K42" s="43"/>
    </row>
    <row r="43" spans="1:12" ht="15.75" customHeight="1" x14ac:dyDescent="0.25">
      <c r="A43" s="700" t="s">
        <v>18</v>
      </c>
      <c r="B43" s="700"/>
      <c r="C43" s="700"/>
      <c r="D43" s="700"/>
      <c r="E43" s="700"/>
      <c r="F43" s="700"/>
      <c r="G43" s="700"/>
      <c r="H43" s="700"/>
      <c r="I43" s="700"/>
      <c r="J43" s="700"/>
      <c r="K43" s="43"/>
    </row>
    <row r="44" spans="1:12" ht="37.5" customHeight="1" x14ac:dyDescent="0.25">
      <c r="A44" s="701" t="s">
        <v>0</v>
      </c>
      <c r="B44" s="701"/>
      <c r="C44" s="701"/>
      <c r="D44" s="701"/>
      <c r="E44" s="701"/>
      <c r="F44" s="701"/>
      <c r="G44" s="701"/>
      <c r="H44" s="701"/>
      <c r="I44" s="701"/>
      <c r="J44" s="701"/>
    </row>
    <row r="45" spans="1:12" ht="20.25" customHeight="1" x14ac:dyDescent="0.25">
      <c r="A45" s="703">
        <v>44783</v>
      </c>
      <c r="B45" s="703"/>
      <c r="C45" s="703"/>
      <c r="D45" s="703"/>
      <c r="E45" s="703"/>
      <c r="F45" s="703"/>
      <c r="G45" s="703"/>
      <c r="H45" s="703"/>
      <c r="I45" s="703"/>
      <c r="J45" s="703"/>
    </row>
    <row r="46" spans="1:12" s="8" customFormat="1" ht="30" customHeight="1" x14ac:dyDescent="0.25">
      <c r="A46" s="694" t="s">
        <v>1</v>
      </c>
      <c r="B46" s="6" t="s">
        <v>2</v>
      </c>
      <c r="C46" s="7" t="s">
        <v>3</v>
      </c>
      <c r="D46" s="7" t="s">
        <v>4</v>
      </c>
      <c r="E46" s="695" t="s">
        <v>5</v>
      </c>
      <c r="F46" s="696" t="s">
        <v>6</v>
      </c>
      <c r="G46" s="696"/>
      <c r="H46" s="696"/>
      <c r="I46" s="697" t="s">
        <v>7</v>
      </c>
      <c r="J46" s="697"/>
    </row>
    <row r="47" spans="1:12" s="16" customFormat="1" ht="16.5" customHeight="1" x14ac:dyDescent="0.25">
      <c r="A47" s="694"/>
      <c r="B47" s="9" t="s">
        <v>8</v>
      </c>
      <c r="C47" s="10" t="s">
        <v>8</v>
      </c>
      <c r="D47" s="10" t="s">
        <v>8</v>
      </c>
      <c r="E47" s="695"/>
      <c r="F47" s="11" t="s">
        <v>9</v>
      </c>
      <c r="G47" s="12" t="s">
        <v>10</v>
      </c>
      <c r="H47" s="13" t="s">
        <v>11</v>
      </c>
      <c r="I47" s="14" t="s">
        <v>12</v>
      </c>
      <c r="J47" s="15" t="s">
        <v>13</v>
      </c>
    </row>
    <row r="48" spans="1:12" ht="15.75" customHeight="1" x14ac:dyDescent="0.25">
      <c r="A48" s="39" t="s">
        <v>19</v>
      </c>
      <c r="B48" s="206">
        <v>25</v>
      </c>
      <c r="C48" s="207">
        <v>100</v>
      </c>
      <c r="D48" s="34">
        <v>3000</v>
      </c>
      <c r="E48" s="40">
        <v>1</v>
      </c>
      <c r="F48" s="35">
        <v>1</v>
      </c>
      <c r="G48" s="36">
        <f t="shared" ref="G48:G65" si="5">B48*C48*D48/1000000000</f>
        <v>7.4999999999999997E-3</v>
      </c>
      <c r="H48" s="37">
        <f t="shared" ref="H48:H65" si="6">F48/G48</f>
        <v>133.33333333333334</v>
      </c>
      <c r="I48" s="38">
        <f t="shared" ref="I48:I65" si="7">G48*J48</f>
        <v>93.75</v>
      </c>
      <c r="J48" s="41">
        <v>12500</v>
      </c>
      <c r="L48" s="16"/>
    </row>
    <row r="49" spans="1:24" s="45" customFormat="1" ht="15.75" customHeight="1" x14ac:dyDescent="0.25">
      <c r="A49" s="39" t="s">
        <v>19</v>
      </c>
      <c r="B49" s="44">
        <v>25</v>
      </c>
      <c r="C49" s="34">
        <v>100</v>
      </c>
      <c r="D49" s="34">
        <v>4000</v>
      </c>
      <c r="E49" s="40">
        <v>1</v>
      </c>
      <c r="F49" s="35">
        <v>1</v>
      </c>
      <c r="G49" s="36">
        <f t="shared" si="5"/>
        <v>0.01</v>
      </c>
      <c r="H49" s="37">
        <f t="shared" si="6"/>
        <v>100</v>
      </c>
      <c r="I49" s="38">
        <f t="shared" si="7"/>
        <v>125</v>
      </c>
      <c r="J49" s="41">
        <v>12500</v>
      </c>
      <c r="K49" s="1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45" customFormat="1" ht="15.75" customHeight="1" x14ac:dyDescent="0.25">
      <c r="A50" s="39" t="s">
        <v>19</v>
      </c>
      <c r="B50" s="44">
        <v>25</v>
      </c>
      <c r="C50" s="34">
        <v>100</v>
      </c>
      <c r="D50" s="34">
        <v>5000</v>
      </c>
      <c r="E50" s="40">
        <v>1</v>
      </c>
      <c r="F50" s="35">
        <v>1</v>
      </c>
      <c r="G50" s="36">
        <f t="shared" si="5"/>
        <v>1.2500000000000001E-2</v>
      </c>
      <c r="H50" s="37">
        <f t="shared" si="6"/>
        <v>80</v>
      </c>
      <c r="I50" s="38">
        <f t="shared" si="7"/>
        <v>156.25</v>
      </c>
      <c r="J50" s="41">
        <v>12500</v>
      </c>
      <c r="K50" s="1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45" customFormat="1" ht="15.75" customHeight="1" x14ac:dyDescent="0.25">
      <c r="A51" s="39" t="s">
        <v>19</v>
      </c>
      <c r="B51" s="44">
        <v>25</v>
      </c>
      <c r="C51" s="34">
        <v>100</v>
      </c>
      <c r="D51" s="34">
        <v>6000</v>
      </c>
      <c r="E51" s="40">
        <v>1</v>
      </c>
      <c r="F51" s="35">
        <v>1</v>
      </c>
      <c r="G51" s="36">
        <f t="shared" si="5"/>
        <v>1.4999999999999999E-2</v>
      </c>
      <c r="H51" s="37">
        <f t="shared" si="6"/>
        <v>66.666666666666671</v>
      </c>
      <c r="I51" s="38">
        <f t="shared" si="7"/>
        <v>210</v>
      </c>
      <c r="J51" s="41">
        <v>14000</v>
      </c>
      <c r="K51" s="1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45" customFormat="1" ht="15.75" customHeight="1" x14ac:dyDescent="0.25">
      <c r="A52" s="39" t="s">
        <v>19</v>
      </c>
      <c r="B52" s="44">
        <v>25</v>
      </c>
      <c r="C52" s="34">
        <v>150</v>
      </c>
      <c r="D52" s="34">
        <v>3000</v>
      </c>
      <c r="E52" s="40">
        <v>1</v>
      </c>
      <c r="F52" s="35">
        <v>1</v>
      </c>
      <c r="G52" s="36">
        <f t="shared" si="5"/>
        <v>1.125E-2</v>
      </c>
      <c r="H52" s="37">
        <f t="shared" si="6"/>
        <v>88.888888888888886</v>
      </c>
      <c r="I52" s="38">
        <f t="shared" si="7"/>
        <v>140.625</v>
      </c>
      <c r="J52" s="41">
        <v>12500</v>
      </c>
      <c r="K52" s="1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45" customFormat="1" ht="15.75" customHeight="1" x14ac:dyDescent="0.25">
      <c r="A53" s="39" t="s">
        <v>19</v>
      </c>
      <c r="B53" s="44">
        <v>25</v>
      </c>
      <c r="C53" s="34">
        <v>150</v>
      </c>
      <c r="D53" s="34">
        <v>4000</v>
      </c>
      <c r="E53" s="40">
        <v>1</v>
      </c>
      <c r="F53" s="35">
        <v>1</v>
      </c>
      <c r="G53" s="36">
        <f t="shared" si="5"/>
        <v>1.4999999999999999E-2</v>
      </c>
      <c r="H53" s="37">
        <f t="shared" si="6"/>
        <v>66.666666666666671</v>
      </c>
      <c r="I53" s="38">
        <f t="shared" si="7"/>
        <v>187.5</v>
      </c>
      <c r="J53" s="41">
        <v>12500</v>
      </c>
      <c r="K53" s="1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45" customFormat="1" ht="15.75" customHeight="1" x14ac:dyDescent="0.25">
      <c r="A54" s="39" t="s">
        <v>19</v>
      </c>
      <c r="B54" s="44">
        <v>25</v>
      </c>
      <c r="C54" s="34">
        <v>150</v>
      </c>
      <c r="D54" s="34">
        <v>5000</v>
      </c>
      <c r="E54" s="40">
        <v>1</v>
      </c>
      <c r="F54" s="35">
        <v>1</v>
      </c>
      <c r="G54" s="36">
        <f t="shared" si="5"/>
        <v>1.8749999999999999E-2</v>
      </c>
      <c r="H54" s="37">
        <f t="shared" si="6"/>
        <v>53.333333333333336</v>
      </c>
      <c r="I54" s="38">
        <f t="shared" si="7"/>
        <v>234.375</v>
      </c>
      <c r="J54" s="41">
        <v>12500</v>
      </c>
      <c r="K54" s="1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45" customFormat="1" ht="15.75" customHeight="1" x14ac:dyDescent="0.25">
      <c r="A55" s="208" t="s">
        <v>19</v>
      </c>
      <c r="B55" s="209">
        <v>25</v>
      </c>
      <c r="C55" s="210">
        <v>150</v>
      </c>
      <c r="D55" s="210">
        <v>6000</v>
      </c>
      <c r="E55" s="211">
        <v>1</v>
      </c>
      <c r="F55" s="212">
        <v>1</v>
      </c>
      <c r="G55" s="213">
        <f t="shared" si="5"/>
        <v>2.2499999999999999E-2</v>
      </c>
      <c r="H55" s="37">
        <f t="shared" si="6"/>
        <v>44.444444444444443</v>
      </c>
      <c r="I55" s="38">
        <f t="shared" si="7"/>
        <v>326.25</v>
      </c>
      <c r="J55" s="267">
        <v>14500</v>
      </c>
      <c r="K55" s="1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39" t="s">
        <v>19</v>
      </c>
      <c r="B56" s="206">
        <v>30</v>
      </c>
      <c r="C56" s="207">
        <v>100</v>
      </c>
      <c r="D56" s="34">
        <v>6000</v>
      </c>
      <c r="E56" s="40">
        <v>1</v>
      </c>
      <c r="F56" s="35">
        <v>1</v>
      </c>
      <c r="G56" s="36">
        <f t="shared" si="5"/>
        <v>1.7999999999999999E-2</v>
      </c>
      <c r="H56" s="37">
        <f t="shared" si="6"/>
        <v>55.555555555555557</v>
      </c>
      <c r="I56" s="38">
        <f t="shared" si="7"/>
        <v>251.99999999999997</v>
      </c>
      <c r="J56" s="41">
        <v>14000</v>
      </c>
      <c r="L56" s="16"/>
    </row>
    <row r="57" spans="1:24" s="45" customFormat="1" ht="15.75" customHeight="1" x14ac:dyDescent="0.25">
      <c r="A57" s="39" t="s">
        <v>19</v>
      </c>
      <c r="B57" s="44">
        <v>30</v>
      </c>
      <c r="C57" s="34">
        <v>125</v>
      </c>
      <c r="D57" s="34">
        <v>6000</v>
      </c>
      <c r="E57" s="40">
        <v>1</v>
      </c>
      <c r="F57" s="35">
        <v>1</v>
      </c>
      <c r="G57" s="36">
        <f t="shared" si="5"/>
        <v>2.2499999999999999E-2</v>
      </c>
      <c r="H57" s="37">
        <f t="shared" si="6"/>
        <v>44.444444444444443</v>
      </c>
      <c r="I57" s="38">
        <f t="shared" si="7"/>
        <v>315</v>
      </c>
      <c r="J57" s="41">
        <v>14000</v>
      </c>
      <c r="K57" s="1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45" customFormat="1" ht="15.75" customHeight="1" x14ac:dyDescent="0.25">
      <c r="A58" s="39" t="s">
        <v>19</v>
      </c>
      <c r="B58" s="44">
        <v>30</v>
      </c>
      <c r="C58" s="34">
        <v>150</v>
      </c>
      <c r="D58" s="34">
        <v>6000</v>
      </c>
      <c r="E58" s="40">
        <v>1</v>
      </c>
      <c r="F58" s="35">
        <v>1</v>
      </c>
      <c r="G58" s="36">
        <f t="shared" si="5"/>
        <v>2.7E-2</v>
      </c>
      <c r="H58" s="37">
        <f t="shared" si="6"/>
        <v>37.037037037037038</v>
      </c>
      <c r="I58" s="38">
        <f t="shared" si="7"/>
        <v>378</v>
      </c>
      <c r="J58" s="41">
        <v>14000</v>
      </c>
      <c r="K58" s="1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45" customFormat="1" ht="15.75" customHeight="1" x14ac:dyDescent="0.25">
      <c r="A59" s="39" t="s">
        <v>19</v>
      </c>
      <c r="B59" s="44">
        <v>50</v>
      </c>
      <c r="C59" s="34">
        <v>100</v>
      </c>
      <c r="D59" s="34">
        <v>6000</v>
      </c>
      <c r="E59" s="40">
        <v>1</v>
      </c>
      <c r="F59" s="35">
        <v>1</v>
      </c>
      <c r="G59" s="36">
        <f t="shared" si="5"/>
        <v>0.03</v>
      </c>
      <c r="H59" s="37">
        <f t="shared" si="6"/>
        <v>33.333333333333336</v>
      </c>
      <c r="I59" s="38">
        <f t="shared" si="7"/>
        <v>420</v>
      </c>
      <c r="J59" s="41">
        <v>14000</v>
      </c>
      <c r="K59" s="1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39" t="s">
        <v>19</v>
      </c>
      <c r="B60" s="44">
        <v>50</v>
      </c>
      <c r="C60" s="34">
        <v>125</v>
      </c>
      <c r="D60" s="34">
        <v>6000</v>
      </c>
      <c r="E60" s="40">
        <v>1</v>
      </c>
      <c r="F60" s="35">
        <v>1</v>
      </c>
      <c r="G60" s="36">
        <f t="shared" si="5"/>
        <v>3.7499999999999999E-2</v>
      </c>
      <c r="H60" s="37">
        <f t="shared" si="6"/>
        <v>26.666666666666668</v>
      </c>
      <c r="I60" s="38">
        <f t="shared" si="7"/>
        <v>525</v>
      </c>
      <c r="J60" s="41">
        <v>14000</v>
      </c>
      <c r="L60" s="16"/>
    </row>
    <row r="61" spans="1:24" ht="15.75" customHeight="1" x14ac:dyDescent="0.25">
      <c r="A61" s="39" t="s">
        <v>19</v>
      </c>
      <c r="B61" s="44">
        <v>50</v>
      </c>
      <c r="C61" s="33">
        <v>150</v>
      </c>
      <c r="D61" s="34">
        <v>5000</v>
      </c>
      <c r="E61" s="40">
        <v>1</v>
      </c>
      <c r="F61" s="35">
        <v>1</v>
      </c>
      <c r="G61" s="36">
        <f t="shared" si="5"/>
        <v>3.7499999999999999E-2</v>
      </c>
      <c r="H61" s="37">
        <f t="shared" si="6"/>
        <v>26.666666666666668</v>
      </c>
      <c r="I61" s="38">
        <f t="shared" si="7"/>
        <v>468.75</v>
      </c>
      <c r="J61" s="41">
        <v>12500</v>
      </c>
      <c r="L61" s="16"/>
    </row>
    <row r="62" spans="1:24" ht="15.75" customHeight="1" x14ac:dyDescent="0.25">
      <c r="A62" s="208" t="s">
        <v>19</v>
      </c>
      <c r="B62" s="209">
        <v>50</v>
      </c>
      <c r="C62" s="214">
        <v>150</v>
      </c>
      <c r="D62" s="210">
        <v>6000</v>
      </c>
      <c r="E62" s="211">
        <v>1</v>
      </c>
      <c r="F62" s="212">
        <v>1</v>
      </c>
      <c r="G62" s="213">
        <f t="shared" si="5"/>
        <v>4.4999999999999998E-2</v>
      </c>
      <c r="H62" s="37">
        <f t="shared" si="6"/>
        <v>22.222222222222221</v>
      </c>
      <c r="I62" s="38">
        <f t="shared" si="7"/>
        <v>652.5</v>
      </c>
      <c r="J62" s="267">
        <v>14500</v>
      </c>
      <c r="L62" s="16"/>
    </row>
    <row r="63" spans="1:24" ht="15.75" customHeight="1" x14ac:dyDescent="0.25">
      <c r="A63" s="39" t="s">
        <v>19</v>
      </c>
      <c r="B63" s="44">
        <v>50</v>
      </c>
      <c r="C63" s="33">
        <v>200</v>
      </c>
      <c r="D63" s="34">
        <v>6000</v>
      </c>
      <c r="E63" s="40">
        <v>1</v>
      </c>
      <c r="F63" s="35">
        <v>1</v>
      </c>
      <c r="G63" s="36">
        <f t="shared" si="5"/>
        <v>0.06</v>
      </c>
      <c r="H63" s="37">
        <f t="shared" si="6"/>
        <v>16.666666666666668</v>
      </c>
      <c r="I63" s="38">
        <f t="shared" si="7"/>
        <v>840</v>
      </c>
      <c r="J63" s="41">
        <v>14000</v>
      </c>
      <c r="L63" s="16"/>
    </row>
    <row r="64" spans="1:24" ht="15.75" customHeight="1" x14ac:dyDescent="0.25">
      <c r="A64" s="39" t="s">
        <v>19</v>
      </c>
      <c r="B64" s="32">
        <v>60</v>
      </c>
      <c r="C64" s="33">
        <v>100</v>
      </c>
      <c r="D64" s="33">
        <v>5000</v>
      </c>
      <c r="E64" s="40">
        <v>1</v>
      </c>
      <c r="F64" s="35">
        <v>1</v>
      </c>
      <c r="G64" s="36">
        <f t="shared" si="5"/>
        <v>0.03</v>
      </c>
      <c r="H64" s="37">
        <f t="shared" si="6"/>
        <v>33.333333333333336</v>
      </c>
      <c r="I64" s="38">
        <f t="shared" si="7"/>
        <v>375</v>
      </c>
      <c r="J64" s="41">
        <v>12500</v>
      </c>
      <c r="L64" s="16"/>
    </row>
    <row r="65" spans="1:24" ht="15.75" customHeight="1" x14ac:dyDescent="0.25">
      <c r="A65" s="39" t="s">
        <v>19</v>
      </c>
      <c r="B65" s="32">
        <v>60</v>
      </c>
      <c r="C65" s="33">
        <v>150</v>
      </c>
      <c r="D65" s="33">
        <v>6000</v>
      </c>
      <c r="E65" s="40">
        <v>1</v>
      </c>
      <c r="F65" s="35">
        <v>1</v>
      </c>
      <c r="G65" s="36">
        <f t="shared" si="5"/>
        <v>5.3999999999999999E-2</v>
      </c>
      <c r="H65" s="37">
        <f t="shared" si="6"/>
        <v>18.518518518518519</v>
      </c>
      <c r="I65" s="38">
        <f t="shared" si="7"/>
        <v>756</v>
      </c>
      <c r="J65" s="41">
        <v>14000</v>
      </c>
      <c r="L65" s="16"/>
    </row>
    <row r="66" spans="1:24" ht="8.25" customHeight="1" x14ac:dyDescent="0.25">
      <c r="A66" s="39"/>
      <c r="B66" s="32"/>
      <c r="C66" s="33"/>
      <c r="D66" s="33"/>
      <c r="E66" s="40"/>
      <c r="F66" s="35"/>
      <c r="G66" s="36"/>
      <c r="H66" s="37"/>
      <c r="I66" s="38"/>
      <c r="J66" s="41"/>
      <c r="L66" s="16"/>
    </row>
    <row r="67" spans="1:24" ht="15.75" customHeight="1" x14ac:dyDescent="0.25">
      <c r="A67" s="39" t="s">
        <v>20</v>
      </c>
      <c r="B67" s="206">
        <v>25</v>
      </c>
      <c r="C67" s="207">
        <v>100</v>
      </c>
      <c r="D67" s="34">
        <v>3000</v>
      </c>
      <c r="E67" s="40">
        <v>2</v>
      </c>
      <c r="F67" s="35">
        <v>1</v>
      </c>
      <c r="G67" s="36">
        <f t="shared" ref="G67:G76" si="8">B67*C67*D67/1000000000</f>
        <v>7.4999999999999997E-3</v>
      </c>
      <c r="H67" s="37">
        <f t="shared" ref="H67:H82" si="9">F67/G67</f>
        <v>133.33333333333334</v>
      </c>
      <c r="I67" s="38">
        <f t="shared" ref="I67:I76" si="10">G67*J67</f>
        <v>86.25</v>
      </c>
      <c r="J67" s="41">
        <v>11500</v>
      </c>
      <c r="L67" s="16"/>
    </row>
    <row r="68" spans="1:24" s="45" customFormat="1" ht="15.75" customHeight="1" x14ac:dyDescent="0.25">
      <c r="A68" s="39" t="s">
        <v>20</v>
      </c>
      <c r="B68" s="44">
        <v>25</v>
      </c>
      <c r="C68" s="34">
        <v>100</v>
      </c>
      <c r="D68" s="34">
        <v>6000</v>
      </c>
      <c r="E68" s="40">
        <v>2</v>
      </c>
      <c r="F68" s="35">
        <v>1</v>
      </c>
      <c r="G68" s="36">
        <f t="shared" si="8"/>
        <v>1.4999999999999999E-2</v>
      </c>
      <c r="H68" s="37">
        <f t="shared" si="9"/>
        <v>66.666666666666671</v>
      </c>
      <c r="I68" s="38">
        <f t="shared" si="10"/>
        <v>172.5</v>
      </c>
      <c r="J68" s="41">
        <v>11500</v>
      </c>
      <c r="K68" s="1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45" customFormat="1" ht="15.75" customHeight="1" x14ac:dyDescent="0.25">
      <c r="A69" s="39" t="s">
        <v>20</v>
      </c>
      <c r="B69" s="44">
        <v>25</v>
      </c>
      <c r="C69" s="34">
        <v>125</v>
      </c>
      <c r="D69" s="34">
        <v>6000</v>
      </c>
      <c r="E69" s="40">
        <v>2</v>
      </c>
      <c r="F69" s="35">
        <v>1</v>
      </c>
      <c r="G69" s="36">
        <f t="shared" si="8"/>
        <v>1.8749999999999999E-2</v>
      </c>
      <c r="H69" s="37">
        <f t="shared" si="9"/>
        <v>53.333333333333336</v>
      </c>
      <c r="I69" s="38">
        <f t="shared" si="10"/>
        <v>215.625</v>
      </c>
      <c r="J69" s="41">
        <v>11500</v>
      </c>
      <c r="K69" s="1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5" customFormat="1" ht="15.75" customHeight="1" x14ac:dyDescent="0.25">
      <c r="A70" s="39" t="s">
        <v>20</v>
      </c>
      <c r="B70" s="44">
        <v>25</v>
      </c>
      <c r="C70" s="34">
        <v>150</v>
      </c>
      <c r="D70" s="34">
        <v>3000</v>
      </c>
      <c r="E70" s="40">
        <v>2</v>
      </c>
      <c r="F70" s="35">
        <v>1</v>
      </c>
      <c r="G70" s="36">
        <f t="shared" si="8"/>
        <v>1.125E-2</v>
      </c>
      <c r="H70" s="37">
        <f t="shared" si="9"/>
        <v>88.888888888888886</v>
      </c>
      <c r="I70" s="38">
        <f t="shared" si="10"/>
        <v>129.375</v>
      </c>
      <c r="J70" s="41">
        <v>11500</v>
      </c>
      <c r="K70" s="1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45" customFormat="1" ht="15.75" customHeight="1" x14ac:dyDescent="0.25">
      <c r="A71" s="39" t="s">
        <v>20</v>
      </c>
      <c r="B71" s="44">
        <v>25</v>
      </c>
      <c r="C71" s="34">
        <v>150</v>
      </c>
      <c r="D71" s="34">
        <v>6000</v>
      </c>
      <c r="E71" s="40">
        <v>2</v>
      </c>
      <c r="F71" s="35">
        <v>1</v>
      </c>
      <c r="G71" s="36">
        <f t="shared" si="8"/>
        <v>2.2499999999999999E-2</v>
      </c>
      <c r="H71" s="37">
        <f t="shared" si="9"/>
        <v>44.444444444444443</v>
      </c>
      <c r="I71" s="38">
        <f t="shared" si="10"/>
        <v>258.75</v>
      </c>
      <c r="J71" s="41">
        <v>11500</v>
      </c>
      <c r="K71" s="1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39" t="s">
        <v>20</v>
      </c>
      <c r="B72" s="44">
        <v>50</v>
      </c>
      <c r="C72" s="34">
        <v>100</v>
      </c>
      <c r="D72" s="34">
        <v>6000</v>
      </c>
      <c r="E72" s="40">
        <v>2</v>
      </c>
      <c r="F72" s="35">
        <v>1</v>
      </c>
      <c r="G72" s="36">
        <f t="shared" si="8"/>
        <v>0.03</v>
      </c>
      <c r="H72" s="37">
        <f t="shared" si="9"/>
        <v>33.333333333333336</v>
      </c>
      <c r="I72" s="38">
        <f t="shared" si="10"/>
        <v>345</v>
      </c>
      <c r="J72" s="41">
        <v>11500</v>
      </c>
      <c r="L72" s="16"/>
    </row>
    <row r="73" spans="1:24" ht="15.75" customHeight="1" x14ac:dyDescent="0.25">
      <c r="A73" s="39" t="s">
        <v>20</v>
      </c>
      <c r="B73" s="44">
        <v>50</v>
      </c>
      <c r="C73" s="33">
        <v>125</v>
      </c>
      <c r="D73" s="34">
        <v>6000</v>
      </c>
      <c r="E73" s="40">
        <v>2</v>
      </c>
      <c r="F73" s="35">
        <v>1</v>
      </c>
      <c r="G73" s="36">
        <f t="shared" si="8"/>
        <v>3.7499999999999999E-2</v>
      </c>
      <c r="H73" s="37">
        <f t="shared" si="9"/>
        <v>26.666666666666668</v>
      </c>
      <c r="I73" s="38">
        <f t="shared" si="10"/>
        <v>431.25</v>
      </c>
      <c r="J73" s="41">
        <v>11500</v>
      </c>
      <c r="L73" s="16"/>
    </row>
    <row r="74" spans="1:24" ht="15.75" customHeight="1" x14ac:dyDescent="0.25">
      <c r="A74" s="39" t="s">
        <v>20</v>
      </c>
      <c r="B74" s="44">
        <v>50</v>
      </c>
      <c r="C74" s="33">
        <v>150</v>
      </c>
      <c r="D74" s="34">
        <v>6000</v>
      </c>
      <c r="E74" s="40">
        <v>2</v>
      </c>
      <c r="F74" s="35">
        <v>1</v>
      </c>
      <c r="G74" s="36">
        <f t="shared" si="8"/>
        <v>4.4999999999999998E-2</v>
      </c>
      <c r="H74" s="37">
        <f t="shared" si="9"/>
        <v>22.222222222222221</v>
      </c>
      <c r="I74" s="38">
        <f t="shared" si="10"/>
        <v>517.5</v>
      </c>
      <c r="J74" s="41">
        <v>11500</v>
      </c>
      <c r="L74" s="16"/>
    </row>
    <row r="75" spans="1:24" ht="15.75" customHeight="1" x14ac:dyDescent="0.25">
      <c r="A75" s="39" t="s">
        <v>20</v>
      </c>
      <c r="B75" s="44">
        <v>60</v>
      </c>
      <c r="C75" s="33">
        <v>100</v>
      </c>
      <c r="D75" s="34">
        <v>6000</v>
      </c>
      <c r="E75" s="40">
        <v>2</v>
      </c>
      <c r="F75" s="35">
        <v>1</v>
      </c>
      <c r="G75" s="36">
        <f t="shared" si="8"/>
        <v>3.5999999999999997E-2</v>
      </c>
      <c r="H75" s="37">
        <f t="shared" si="9"/>
        <v>27.777777777777779</v>
      </c>
      <c r="I75" s="38">
        <f t="shared" si="10"/>
        <v>413.99999999999994</v>
      </c>
      <c r="J75" s="41">
        <v>11500</v>
      </c>
      <c r="L75" s="16"/>
    </row>
    <row r="76" spans="1:24" ht="15.75" customHeight="1" x14ac:dyDescent="0.25">
      <c r="A76" s="39" t="s">
        <v>20</v>
      </c>
      <c r="B76" s="32">
        <v>60</v>
      </c>
      <c r="C76" s="33">
        <v>150</v>
      </c>
      <c r="D76" s="33">
        <v>6000</v>
      </c>
      <c r="E76" s="40">
        <v>2</v>
      </c>
      <c r="F76" s="35">
        <v>1</v>
      </c>
      <c r="G76" s="36">
        <f t="shared" si="8"/>
        <v>5.3999999999999999E-2</v>
      </c>
      <c r="H76" s="37">
        <f t="shared" si="9"/>
        <v>18.518518518518519</v>
      </c>
      <c r="I76" s="38">
        <f t="shared" si="10"/>
        <v>621</v>
      </c>
      <c r="J76" s="41">
        <v>11500</v>
      </c>
      <c r="L76" s="16"/>
    </row>
    <row r="77" spans="1:24" ht="15.75" customHeight="1" x14ac:dyDescent="0.25">
      <c r="A77" s="39"/>
      <c r="B77" s="32"/>
      <c r="C77" s="33"/>
      <c r="D77" s="33"/>
      <c r="E77" s="40"/>
      <c r="F77" s="35"/>
      <c r="G77" s="36"/>
      <c r="H77" s="37"/>
      <c r="I77" s="38"/>
      <c r="J77" s="41"/>
      <c r="L77" s="16"/>
    </row>
    <row r="78" spans="1:24" ht="16.5" customHeight="1" x14ac:dyDescent="0.25">
      <c r="A78" s="46" t="s">
        <v>21</v>
      </c>
      <c r="B78" s="32">
        <v>25</v>
      </c>
      <c r="C78" s="33">
        <v>50</v>
      </c>
      <c r="D78" s="33">
        <v>3000</v>
      </c>
      <c r="E78" s="40">
        <v>1</v>
      </c>
      <c r="F78" s="35">
        <v>1</v>
      </c>
      <c r="G78" s="36">
        <f>B78*C78*D78/1000000000</f>
        <v>3.7499999999999999E-3</v>
      </c>
      <c r="H78" s="37">
        <f t="shared" si="9"/>
        <v>266.66666666666669</v>
      </c>
      <c r="I78" s="38">
        <f>G78*J78</f>
        <v>52.5</v>
      </c>
      <c r="J78" s="41">
        <v>14000</v>
      </c>
      <c r="L78" s="16"/>
    </row>
    <row r="79" spans="1:24" ht="16.5" customHeight="1" x14ac:dyDescent="0.25">
      <c r="A79" s="46" t="s">
        <v>22</v>
      </c>
      <c r="B79" s="32">
        <v>25</v>
      </c>
      <c r="C79" s="33">
        <v>50</v>
      </c>
      <c r="D79" s="33">
        <v>6000</v>
      </c>
      <c r="E79" s="40">
        <v>1</v>
      </c>
      <c r="F79" s="35">
        <v>1</v>
      </c>
      <c r="G79" s="36">
        <f>B79*C79*D79/1000000000</f>
        <v>7.4999999999999997E-3</v>
      </c>
      <c r="H79" s="37">
        <f t="shared" si="9"/>
        <v>133.33333333333334</v>
      </c>
      <c r="I79" s="38">
        <f>G79*J79</f>
        <v>105</v>
      </c>
      <c r="J79" s="41">
        <v>14000</v>
      </c>
      <c r="L79" s="16"/>
    </row>
    <row r="80" spans="1:24" ht="8.25" customHeight="1" x14ac:dyDescent="0.25">
      <c r="A80" s="46"/>
      <c r="B80" s="32"/>
      <c r="C80" s="33"/>
      <c r="D80" s="33"/>
      <c r="E80" s="40"/>
      <c r="F80" s="35"/>
      <c r="G80" s="36"/>
      <c r="H80" s="37"/>
      <c r="I80" s="38"/>
      <c r="J80" s="41"/>
      <c r="L80" s="16"/>
    </row>
    <row r="81" spans="1:12" ht="16.5" customHeight="1" x14ac:dyDescent="0.25">
      <c r="A81" s="46" t="s">
        <v>22</v>
      </c>
      <c r="B81" s="32">
        <v>25</v>
      </c>
      <c r="C81" s="33">
        <v>50</v>
      </c>
      <c r="D81" s="33">
        <v>3000</v>
      </c>
      <c r="E81" s="40">
        <v>2</v>
      </c>
      <c r="F81" s="35">
        <v>1</v>
      </c>
      <c r="G81" s="36">
        <f>B81*C81*D81/1000000000</f>
        <v>3.7499999999999999E-3</v>
      </c>
      <c r="H81" s="37">
        <f t="shared" si="9"/>
        <v>266.66666666666669</v>
      </c>
      <c r="I81" s="38">
        <f>G81*J81</f>
        <v>45</v>
      </c>
      <c r="J81" s="41">
        <v>12000</v>
      </c>
      <c r="L81" s="16"/>
    </row>
    <row r="82" spans="1:12" ht="16.5" customHeight="1" x14ac:dyDescent="0.25">
      <c r="A82" s="46" t="s">
        <v>22</v>
      </c>
      <c r="B82" s="32">
        <v>25</v>
      </c>
      <c r="C82" s="33">
        <v>50</v>
      </c>
      <c r="D82" s="33">
        <v>6000</v>
      </c>
      <c r="E82" s="40">
        <v>2</v>
      </c>
      <c r="F82" s="35">
        <v>1</v>
      </c>
      <c r="G82" s="36">
        <f>B82*C82*D82/1000000000</f>
        <v>7.4999999999999997E-3</v>
      </c>
      <c r="H82" s="37">
        <f t="shared" si="9"/>
        <v>133.33333333333334</v>
      </c>
      <c r="I82" s="38">
        <f>G82*J82</f>
        <v>90</v>
      </c>
      <c r="J82" s="41">
        <v>12000</v>
      </c>
      <c r="L82" s="16"/>
    </row>
    <row r="83" spans="1:12" ht="15" customHeight="1" x14ac:dyDescent="0.25">
      <c r="A83" s="702" t="s">
        <v>15</v>
      </c>
      <c r="B83" s="702"/>
      <c r="C83" s="702"/>
      <c r="D83" s="702"/>
      <c r="E83" s="702"/>
      <c r="F83" s="702"/>
      <c r="G83" s="702"/>
      <c r="H83" s="702"/>
      <c r="I83" s="702"/>
      <c r="J83" s="702"/>
      <c r="K83" s="42"/>
      <c r="L83" s="16"/>
    </row>
    <row r="84" spans="1:12" ht="14.25" customHeight="1" x14ac:dyDescent="0.25">
      <c r="A84" s="699" t="s">
        <v>16</v>
      </c>
      <c r="B84" s="699"/>
      <c r="C84" s="699"/>
      <c r="D84" s="699"/>
      <c r="E84" s="699"/>
      <c r="F84" s="699"/>
      <c r="G84" s="699"/>
      <c r="H84" s="699"/>
      <c r="I84" s="699"/>
      <c r="J84" s="699"/>
      <c r="K84" s="43"/>
      <c r="L84" s="16"/>
    </row>
    <row r="85" spans="1:12" ht="15" customHeight="1" x14ac:dyDescent="0.25">
      <c r="A85" s="699" t="s">
        <v>17</v>
      </c>
      <c r="B85" s="699"/>
      <c r="C85" s="699"/>
      <c r="D85" s="699"/>
      <c r="E85" s="699"/>
      <c r="F85" s="699"/>
      <c r="G85" s="699"/>
      <c r="H85" s="699"/>
      <c r="I85" s="699"/>
      <c r="J85" s="699"/>
      <c r="K85" s="43"/>
    </row>
    <row r="86" spans="1:12" ht="15.75" customHeight="1" x14ac:dyDescent="0.25">
      <c r="A86" s="700" t="s">
        <v>18</v>
      </c>
      <c r="B86" s="700"/>
      <c r="C86" s="700"/>
      <c r="D86" s="700"/>
      <c r="E86" s="700"/>
      <c r="F86" s="700"/>
      <c r="G86" s="700"/>
      <c r="H86" s="700"/>
      <c r="I86" s="700"/>
      <c r="J86" s="700"/>
      <c r="K86" s="43"/>
    </row>
    <row r="87" spans="1:12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3"/>
    </row>
    <row r="88" spans="1:12" s="1" customFormat="1" ht="14.25" x14ac:dyDescent="0.2"/>
    <row r="89" spans="1:12" s="1" customFormat="1" ht="14.25" x14ac:dyDescent="0.2"/>
    <row r="90" spans="1:12" s="1" customFormat="1" ht="14.25" x14ac:dyDescent="0.2"/>
    <row r="91" spans="1:12" s="1" customFormat="1" ht="14.25" x14ac:dyDescent="0.2"/>
    <row r="92" spans="1:12" s="1" customFormat="1" ht="14.25" x14ac:dyDescent="0.2"/>
    <row r="93" spans="1:12" s="1" customFormat="1" ht="14.25" x14ac:dyDescent="0.2"/>
    <row r="94" spans="1:12" s="1" customFormat="1" ht="14.25" x14ac:dyDescent="0.2"/>
    <row r="95" spans="1:12" s="1" customFormat="1" ht="14.25" x14ac:dyDescent="0.2"/>
    <row r="96" spans="1:12" s="1" customFormat="1" ht="14.25" x14ac:dyDescent="0.2"/>
    <row r="97" s="1" customFormat="1" ht="14.25" x14ac:dyDescent="0.2"/>
    <row r="98" s="1" customFormat="1" ht="14.25" x14ac:dyDescent="0.2"/>
    <row r="99" s="1" customFormat="1" ht="14.25" x14ac:dyDescent="0.2"/>
    <row r="100" s="1" customFormat="1" ht="14.25" x14ac:dyDescent="0.2"/>
    <row r="101" s="1" customFormat="1" ht="14.25" x14ac:dyDescent="0.2"/>
    <row r="102" s="1" customFormat="1" ht="14.25" x14ac:dyDescent="0.2"/>
    <row r="103" s="1" customFormat="1" ht="14.25" x14ac:dyDescent="0.2"/>
    <row r="104" s="1" customFormat="1" ht="14.25" x14ac:dyDescent="0.2"/>
    <row r="105" s="1" customFormat="1" ht="14.25" x14ac:dyDescent="0.2"/>
    <row r="106" s="1" customFormat="1" ht="14.25" x14ac:dyDescent="0.2"/>
    <row r="107" s="1" customFormat="1" ht="14.25" x14ac:dyDescent="0.2"/>
    <row r="108" s="1" customFormat="1" ht="14.25" x14ac:dyDescent="0.2"/>
    <row r="109" s="1" customFormat="1" ht="14.25" x14ac:dyDescent="0.2"/>
    <row r="110" s="1" customFormat="1" ht="14.25" x14ac:dyDescent="0.2"/>
    <row r="111" s="1" customFormat="1" ht="14.25" x14ac:dyDescent="0.2"/>
    <row r="112" s="1" customFormat="1" ht="14.25" x14ac:dyDescent="0.2"/>
    <row r="113" s="1" customFormat="1" ht="14.25" x14ac:dyDescent="0.2"/>
    <row r="114" s="1" customFormat="1" ht="14.25" x14ac:dyDescent="0.2"/>
    <row r="115" s="1" customFormat="1" ht="14.25" x14ac:dyDescent="0.2"/>
    <row r="116" s="1" customFormat="1" ht="14.25" x14ac:dyDescent="0.2"/>
    <row r="117" s="1" customFormat="1" ht="14.25" x14ac:dyDescent="0.2"/>
    <row r="118" s="1" customFormat="1" ht="14.25" x14ac:dyDescent="0.2"/>
    <row r="119" s="1" customFormat="1" ht="14.25" x14ac:dyDescent="0.2"/>
    <row r="120" s="1" customFormat="1" ht="14.25" x14ac:dyDescent="0.2"/>
    <row r="121" s="1" customFormat="1" ht="14.25" x14ac:dyDescent="0.2"/>
    <row r="122" s="1" customFormat="1" ht="14.25" x14ac:dyDescent="0.2"/>
    <row r="123" s="1" customFormat="1" ht="14.25" x14ac:dyDescent="0.2"/>
  </sheetData>
  <mergeCells count="20">
    <mergeCell ref="A83:J83"/>
    <mergeCell ref="A84:J84"/>
    <mergeCell ref="A85:J85"/>
    <mergeCell ref="A86:J86"/>
    <mergeCell ref="A45:J45"/>
    <mergeCell ref="A46:A47"/>
    <mergeCell ref="E46:E47"/>
    <mergeCell ref="F46:H46"/>
    <mergeCell ref="I46:J46"/>
    <mergeCell ref="A40:J40"/>
    <mergeCell ref="A41:J41"/>
    <mergeCell ref="A42:J42"/>
    <mergeCell ref="A43:J43"/>
    <mergeCell ref="A44:J44"/>
    <mergeCell ref="A1:J1"/>
    <mergeCell ref="A2:J2"/>
    <mergeCell ref="A3:A4"/>
    <mergeCell ref="E3:E4"/>
    <mergeCell ref="F3:H3"/>
    <mergeCell ref="I3:J3"/>
  </mergeCells>
  <hyperlinks>
    <hyperlink ref="A43" r:id="rId1"/>
    <hyperlink ref="A86" r:id="rId2"/>
  </hyperlinks>
  <pageMargins left="0.118055555555556" right="0.118055555555556" top="0.15763888888888899" bottom="0.196527777777778" header="0.511811023622047" footer="0.511811023622047"/>
  <pageSetup paperSize="9" scale="91" orientation="portrait" r:id="rId3"/>
  <rowBreaks count="2" manualBreakCount="2">
    <brk id="43" max="16383" man="1"/>
    <brk id="87" max="16383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I28"/>
  <sheetViews>
    <sheetView zoomScaleNormal="100" workbookViewId="0">
      <selection activeCell="F31" sqref="F31"/>
    </sheetView>
  </sheetViews>
  <sheetFormatPr defaultColWidth="8.7109375" defaultRowHeight="15" x14ac:dyDescent="0.25"/>
  <cols>
    <col min="1" max="1" width="53.42578125" customWidth="1"/>
    <col min="2" max="2" width="11.140625" customWidth="1"/>
    <col min="3" max="3" width="8.140625" customWidth="1"/>
    <col min="4" max="5" width="11.85546875" customWidth="1"/>
  </cols>
  <sheetData>
    <row r="1" spans="1:6" ht="22.5" customHeight="1" x14ac:dyDescent="0.25">
      <c r="A1" s="1100" t="s">
        <v>117</v>
      </c>
      <c r="B1" s="1100"/>
      <c r="C1" s="1100"/>
      <c r="D1" s="1100"/>
      <c r="E1" s="1100"/>
      <c r="F1" s="8"/>
    </row>
    <row r="2" spans="1:6" ht="21" customHeight="1" x14ac:dyDescent="0.3">
      <c r="A2" s="1101">
        <v>44752</v>
      </c>
      <c r="B2" s="1101"/>
      <c r="C2" s="1101"/>
      <c r="D2" s="1101"/>
      <c r="E2" s="1101"/>
      <c r="F2" s="8"/>
    </row>
    <row r="3" spans="1:6" s="8" customFormat="1" ht="18" customHeight="1" x14ac:dyDescent="0.25">
      <c r="A3" s="962" t="s">
        <v>63</v>
      </c>
      <c r="B3" s="962"/>
      <c r="C3" s="962"/>
      <c r="D3" s="962"/>
      <c r="E3" s="962"/>
    </row>
    <row r="4" spans="1:6" s="8" customFormat="1" ht="43.5" customHeight="1" x14ac:dyDescent="0.25">
      <c r="A4" s="168" t="s">
        <v>64</v>
      </c>
      <c r="B4" s="169" t="s">
        <v>118</v>
      </c>
      <c r="C4" s="170" t="s">
        <v>66</v>
      </c>
      <c r="D4" s="171" t="s">
        <v>84</v>
      </c>
      <c r="E4" s="68" t="s">
        <v>85</v>
      </c>
    </row>
    <row r="5" spans="1:6" s="8" customFormat="1" ht="23.25" customHeight="1" x14ac:dyDescent="0.25">
      <c r="A5" s="1125" t="s">
        <v>119</v>
      </c>
      <c r="B5" s="1125"/>
      <c r="C5" s="1125"/>
      <c r="D5" s="1125"/>
      <c r="E5" s="1125"/>
    </row>
    <row r="6" spans="1:6" s="8" customFormat="1" ht="15.75" customHeight="1" x14ac:dyDescent="0.2">
      <c r="A6" s="172" t="s">
        <v>120</v>
      </c>
      <c r="B6" s="143">
        <v>5</v>
      </c>
      <c r="C6" s="144" t="s">
        <v>121</v>
      </c>
      <c r="D6" s="136">
        <v>625</v>
      </c>
      <c r="E6" s="145">
        <v>843.75</v>
      </c>
    </row>
    <row r="7" spans="1:6" s="8" customFormat="1" ht="15.75" customHeight="1" x14ac:dyDescent="0.2">
      <c r="A7" s="172" t="s">
        <v>122</v>
      </c>
      <c r="B7" s="143">
        <v>10</v>
      </c>
      <c r="C7" s="144" t="s">
        <v>121</v>
      </c>
      <c r="D7" s="136">
        <v>1125</v>
      </c>
      <c r="E7" s="145">
        <v>1518.75</v>
      </c>
    </row>
    <row r="8" spans="1:6" s="8" customFormat="1" ht="15.75" customHeight="1" x14ac:dyDescent="0.2">
      <c r="A8" s="172" t="s">
        <v>123</v>
      </c>
      <c r="B8" s="143">
        <v>5</v>
      </c>
      <c r="C8" s="144" t="s">
        <v>121</v>
      </c>
      <c r="D8" s="136">
        <v>825</v>
      </c>
      <c r="E8" s="145">
        <v>1113.75</v>
      </c>
    </row>
    <row r="9" spans="1:6" s="8" customFormat="1" ht="15.75" customHeight="1" x14ac:dyDescent="0.2">
      <c r="A9" s="172" t="s">
        <v>123</v>
      </c>
      <c r="B9" s="143">
        <v>10</v>
      </c>
      <c r="C9" s="144" t="s">
        <v>121</v>
      </c>
      <c r="D9" s="136">
        <v>1487.5</v>
      </c>
      <c r="E9" s="145">
        <v>2008.125</v>
      </c>
    </row>
    <row r="10" spans="1:6" s="8" customFormat="1" ht="15.75" customHeight="1" x14ac:dyDescent="0.2">
      <c r="A10" s="172" t="s">
        <v>124</v>
      </c>
      <c r="B10" s="143">
        <v>5</v>
      </c>
      <c r="C10" s="144" t="s">
        <v>121</v>
      </c>
      <c r="D10" s="136">
        <v>587.5</v>
      </c>
      <c r="E10" s="145">
        <v>793.125</v>
      </c>
    </row>
    <row r="11" spans="1:6" s="8" customFormat="1" ht="15.75" customHeight="1" x14ac:dyDescent="0.2">
      <c r="A11" s="172" t="s">
        <v>124</v>
      </c>
      <c r="B11" s="143">
        <v>10</v>
      </c>
      <c r="C11" s="144" t="s">
        <v>121</v>
      </c>
      <c r="D11" s="136">
        <v>1062.5</v>
      </c>
      <c r="E11" s="145">
        <v>1434.375</v>
      </c>
    </row>
    <row r="12" spans="1:6" s="8" customFormat="1" ht="15.75" customHeight="1" x14ac:dyDescent="0.2">
      <c r="A12" s="172" t="s">
        <v>124</v>
      </c>
      <c r="B12" s="143">
        <v>20</v>
      </c>
      <c r="C12" s="144" t="s">
        <v>121</v>
      </c>
      <c r="D12" s="136">
        <v>2012.5</v>
      </c>
      <c r="E12" s="145">
        <v>2716.875</v>
      </c>
    </row>
    <row r="13" spans="1:6" s="8" customFormat="1" ht="15.75" customHeight="1" x14ac:dyDescent="0.2">
      <c r="A13" s="172" t="s">
        <v>125</v>
      </c>
      <c r="B13" s="143">
        <v>5</v>
      </c>
      <c r="C13" s="144" t="s">
        <v>121</v>
      </c>
      <c r="D13" s="136">
        <v>793.75</v>
      </c>
      <c r="E13" s="145">
        <v>1071.5625</v>
      </c>
    </row>
    <row r="14" spans="1:6" s="8" customFormat="1" ht="15.75" customHeight="1" x14ac:dyDescent="0.2">
      <c r="A14" s="172" t="s">
        <v>125</v>
      </c>
      <c r="B14" s="143">
        <v>10</v>
      </c>
      <c r="C14" s="144" t="s">
        <v>121</v>
      </c>
      <c r="D14" s="136">
        <v>1425</v>
      </c>
      <c r="E14" s="145">
        <v>1923.75</v>
      </c>
    </row>
    <row r="15" spans="1:6" s="8" customFormat="1" ht="15.75" customHeight="1" x14ac:dyDescent="0.2">
      <c r="A15" s="172" t="s">
        <v>125</v>
      </c>
      <c r="B15" s="143">
        <v>20</v>
      </c>
      <c r="C15" s="144" t="s">
        <v>121</v>
      </c>
      <c r="D15" s="136">
        <v>2712.5</v>
      </c>
      <c r="E15" s="145">
        <v>3661.875</v>
      </c>
    </row>
    <row r="16" spans="1:6" s="8" customFormat="1" ht="15.75" customHeight="1" x14ac:dyDescent="0.25">
      <c r="A16" s="135"/>
      <c r="B16" s="143"/>
      <c r="C16" s="144"/>
      <c r="D16" s="136"/>
      <c r="E16" s="145"/>
    </row>
    <row r="17" spans="1:9" s="8" customFormat="1" ht="15.75" customHeight="1" x14ac:dyDescent="0.25">
      <c r="A17" s="173" t="s">
        <v>126</v>
      </c>
      <c r="B17" s="146" t="s">
        <v>127</v>
      </c>
      <c r="C17" s="144" t="s">
        <v>128</v>
      </c>
      <c r="D17" s="136">
        <v>16</v>
      </c>
      <c r="E17" s="174">
        <v>25</v>
      </c>
    </row>
    <row r="18" spans="1:9" s="8" customFormat="1" ht="15.75" customHeight="1" x14ac:dyDescent="0.25">
      <c r="A18" s="135"/>
      <c r="B18" s="143"/>
      <c r="C18" s="144"/>
      <c r="D18" s="136"/>
      <c r="E18" s="145"/>
    </row>
    <row r="19" spans="1:9" s="8" customFormat="1" ht="15.75" customHeight="1" x14ac:dyDescent="0.25">
      <c r="A19" s="960" t="s">
        <v>15</v>
      </c>
      <c r="B19" s="960"/>
      <c r="C19" s="960"/>
      <c r="D19" s="960"/>
      <c r="E19" s="960"/>
    </row>
    <row r="20" spans="1:9" s="1" customFormat="1" ht="15.75" customHeight="1" x14ac:dyDescent="0.2">
      <c r="A20" s="699" t="s">
        <v>16</v>
      </c>
      <c r="B20" s="699"/>
      <c r="C20" s="699"/>
      <c r="D20" s="699"/>
      <c r="E20" s="699"/>
      <c r="F20" s="43"/>
      <c r="G20" s="43"/>
      <c r="H20" s="43"/>
      <c r="I20" s="43"/>
    </row>
    <row r="21" spans="1:9" s="1" customFormat="1" ht="15.75" customHeight="1" x14ac:dyDescent="0.2">
      <c r="A21" s="699" t="s">
        <v>71</v>
      </c>
      <c r="B21" s="699"/>
      <c r="C21" s="699"/>
      <c r="D21" s="699"/>
      <c r="E21" s="699"/>
      <c r="F21" s="43"/>
      <c r="G21" s="43"/>
      <c r="H21" s="43"/>
      <c r="I21" s="43"/>
    </row>
    <row r="22" spans="1:9" s="1" customFormat="1" ht="15.75" customHeight="1" x14ac:dyDescent="0.2">
      <c r="A22" s="700" t="s">
        <v>18</v>
      </c>
      <c r="B22" s="700"/>
      <c r="C22" s="700"/>
      <c r="D22" s="700"/>
      <c r="E22" s="700"/>
      <c r="F22" s="130"/>
      <c r="G22" s="43"/>
      <c r="H22" s="43"/>
      <c r="I22" s="43"/>
    </row>
    <row r="24" spans="1:9" ht="16.5" customHeight="1" x14ac:dyDescent="0.25"/>
    <row r="25" spans="1:9" ht="16.5" customHeight="1" x14ac:dyDescent="0.25"/>
    <row r="26" spans="1:9" ht="16.5" customHeight="1" x14ac:dyDescent="0.25"/>
    <row r="27" spans="1:9" ht="16.5" customHeight="1" x14ac:dyDescent="0.25"/>
    <row r="28" spans="1:9" ht="16.5" customHeight="1" x14ac:dyDescent="0.25"/>
  </sheetData>
  <mergeCells count="8">
    <mergeCell ref="A20:E20"/>
    <mergeCell ref="A21:E21"/>
    <mergeCell ref="A22:E22"/>
    <mergeCell ref="A1:E1"/>
    <mergeCell ref="A2:E2"/>
    <mergeCell ref="A3:E3"/>
    <mergeCell ref="A5:E5"/>
    <mergeCell ref="A19:E19"/>
  </mergeCells>
  <hyperlinks>
    <hyperlink ref="A22" r:id="rId1"/>
  </hyperlinks>
  <pageMargins left="0.7" right="0.7" top="0.75" bottom="0.75" header="0.511811023622047" footer="0.511811023622047"/>
  <pageSetup paperSize="9" scale="88" orientation="portrait" horizontalDpi="300" verticalDpi="30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9B94"/>
  </sheetPr>
  <dimension ref="A1:AMJ239"/>
  <sheetViews>
    <sheetView zoomScaleNormal="100" workbookViewId="0">
      <selection activeCell="S35" sqref="S35"/>
    </sheetView>
  </sheetViews>
  <sheetFormatPr defaultColWidth="9.140625" defaultRowHeight="15" x14ac:dyDescent="0.25"/>
  <cols>
    <col min="1" max="1" width="12.42578125" style="175" customWidth="1"/>
    <col min="2" max="2" width="9.85546875" style="175" customWidth="1"/>
    <col min="3" max="3" width="11" style="176" customWidth="1"/>
    <col min="4" max="4" width="13.85546875" style="177" customWidth="1"/>
    <col min="5" max="5" width="7.140625" style="178" customWidth="1"/>
    <col min="6" max="6" width="9.7109375" style="179" customWidth="1"/>
    <col min="7" max="7" width="4" style="179" customWidth="1"/>
    <col min="8" max="8" width="5.7109375" style="180" customWidth="1"/>
    <col min="9" max="9" width="8.42578125" style="8" customWidth="1"/>
    <col min="10" max="1024" width="9.140625" style="8"/>
  </cols>
  <sheetData>
    <row r="1" spans="1:9" ht="12.75" customHeight="1" x14ac:dyDescent="0.25">
      <c r="A1" s="1126" t="s">
        <v>16</v>
      </c>
      <c r="B1" s="1126"/>
      <c r="C1" s="1126"/>
      <c r="D1" s="1126"/>
      <c r="E1" s="1126"/>
      <c r="F1" s="1126"/>
      <c r="G1" s="1126"/>
      <c r="H1" s="1126"/>
      <c r="I1" s="1126"/>
    </row>
    <row r="2" spans="1:9" ht="12.75" customHeight="1" x14ac:dyDescent="0.25">
      <c r="A2" s="1126" t="s">
        <v>129</v>
      </c>
      <c r="B2" s="1126"/>
      <c r="C2" s="1126"/>
      <c r="D2" s="1126"/>
      <c r="E2" s="1126"/>
      <c r="F2" s="1126"/>
      <c r="G2" s="1126"/>
      <c r="H2" s="1126"/>
      <c r="I2" s="1126"/>
    </row>
    <row r="3" spans="1:9" ht="15" customHeight="1" x14ac:dyDescent="0.25">
      <c r="A3" s="1127" t="s">
        <v>18</v>
      </c>
      <c r="B3" s="1127"/>
      <c r="C3" s="1127"/>
      <c r="D3" s="1127"/>
      <c r="E3" s="1127"/>
      <c r="F3" s="1127"/>
      <c r="G3" s="1127"/>
      <c r="H3" s="1127"/>
      <c r="I3" s="1127"/>
    </row>
    <row r="4" spans="1:9" ht="15" customHeight="1" x14ac:dyDescent="0.25">
      <c r="A4" s="962" t="s">
        <v>130</v>
      </c>
      <c r="B4" s="962"/>
      <c r="C4" s="962"/>
      <c r="D4" s="962"/>
      <c r="E4" s="962"/>
      <c r="F4" s="962"/>
      <c r="G4" s="962"/>
      <c r="H4" s="962"/>
      <c r="I4" s="962"/>
    </row>
    <row r="5" spans="1:9" ht="12" customHeight="1" x14ac:dyDescent="0.25">
      <c r="A5" s="1128" t="s">
        <v>64</v>
      </c>
      <c r="B5" s="1128"/>
      <c r="C5" s="1128"/>
      <c r="D5" s="1128"/>
      <c r="E5" s="1129" t="s">
        <v>131</v>
      </c>
      <c r="F5" s="1130" t="s">
        <v>132</v>
      </c>
      <c r="G5" s="1131" t="s">
        <v>133</v>
      </c>
      <c r="H5" s="1131"/>
      <c r="I5" s="1132" t="s">
        <v>134</v>
      </c>
    </row>
    <row r="6" spans="1:9" ht="15.75" customHeight="1" x14ac:dyDescent="0.25">
      <c r="A6" s="1128"/>
      <c r="B6" s="1128"/>
      <c r="C6" s="1128"/>
      <c r="D6" s="1128"/>
      <c r="E6" s="1129"/>
      <c r="F6" s="1130"/>
      <c r="G6" s="1131"/>
      <c r="H6" s="1131"/>
      <c r="I6" s="1132"/>
    </row>
    <row r="7" spans="1:9" ht="15" customHeight="1" x14ac:dyDescent="0.25">
      <c r="A7" s="1133" t="s">
        <v>135</v>
      </c>
      <c r="B7" s="1133"/>
      <c r="C7" s="1133"/>
      <c r="D7" s="1133"/>
      <c r="E7" s="1133"/>
      <c r="F7" s="1133"/>
      <c r="G7" s="1133"/>
      <c r="H7" s="1133"/>
      <c r="I7" s="1133"/>
    </row>
    <row r="8" spans="1:9" ht="14.25" customHeight="1" x14ac:dyDescent="0.25">
      <c r="A8" s="1134" t="s">
        <v>136</v>
      </c>
      <c r="B8" s="1134"/>
      <c r="C8" s="1134"/>
      <c r="D8" s="1134"/>
      <c r="E8" s="181">
        <v>100</v>
      </c>
      <c r="F8" s="181" t="s">
        <v>137</v>
      </c>
      <c r="G8" s="1135">
        <v>580</v>
      </c>
      <c r="H8" s="1135"/>
      <c r="I8" s="182">
        <f t="shared" ref="I8:I52" si="0">G8+(G8*20/100)</f>
        <v>696</v>
      </c>
    </row>
    <row r="9" spans="1:9" ht="14.25" customHeight="1" x14ac:dyDescent="0.25">
      <c r="A9" s="1136" t="s">
        <v>138</v>
      </c>
      <c r="B9" s="1136"/>
      <c r="C9" s="1136"/>
      <c r="D9" s="1136"/>
      <c r="E9" s="183">
        <v>100</v>
      </c>
      <c r="F9" s="183" t="s">
        <v>137</v>
      </c>
      <c r="G9" s="1137">
        <v>690</v>
      </c>
      <c r="H9" s="1137"/>
      <c r="I9" s="137">
        <f t="shared" si="0"/>
        <v>828</v>
      </c>
    </row>
    <row r="10" spans="1:9" ht="14.25" customHeight="1" x14ac:dyDescent="0.25">
      <c r="A10" s="1136" t="s">
        <v>139</v>
      </c>
      <c r="B10" s="1136"/>
      <c r="C10" s="1136"/>
      <c r="D10" s="1136"/>
      <c r="E10" s="183">
        <v>100</v>
      </c>
      <c r="F10" s="183" t="s">
        <v>137</v>
      </c>
      <c r="G10" s="1137">
        <v>1040</v>
      </c>
      <c r="H10" s="1137"/>
      <c r="I10" s="137">
        <f t="shared" si="0"/>
        <v>1248</v>
      </c>
    </row>
    <row r="11" spans="1:9" ht="14.25" customHeight="1" x14ac:dyDescent="0.25">
      <c r="A11" s="1136" t="s">
        <v>140</v>
      </c>
      <c r="B11" s="1136"/>
      <c r="C11" s="1136"/>
      <c r="D11" s="1136"/>
      <c r="E11" s="183">
        <v>50</v>
      </c>
      <c r="F11" s="183" t="s">
        <v>137</v>
      </c>
      <c r="G11" s="1137">
        <v>520</v>
      </c>
      <c r="H11" s="1137"/>
      <c r="I11" s="137">
        <f t="shared" si="0"/>
        <v>624</v>
      </c>
    </row>
    <row r="12" spans="1:9" ht="14.25" customHeight="1" x14ac:dyDescent="0.25">
      <c r="A12" s="1136" t="s">
        <v>141</v>
      </c>
      <c r="B12" s="1136"/>
      <c r="C12" s="1136"/>
      <c r="D12" s="1136"/>
      <c r="E12" s="183">
        <v>50</v>
      </c>
      <c r="F12" s="183" t="s">
        <v>137</v>
      </c>
      <c r="G12" s="1137">
        <v>575</v>
      </c>
      <c r="H12" s="1137"/>
      <c r="I12" s="137">
        <f t="shared" si="0"/>
        <v>690</v>
      </c>
    </row>
    <row r="13" spans="1:9" ht="14.25" customHeight="1" x14ac:dyDescent="0.25">
      <c r="A13" s="1136" t="s">
        <v>142</v>
      </c>
      <c r="B13" s="1136"/>
      <c r="C13" s="1136"/>
      <c r="D13" s="1136"/>
      <c r="E13" s="183">
        <v>50</v>
      </c>
      <c r="F13" s="183" t="s">
        <v>137</v>
      </c>
      <c r="G13" s="1137">
        <v>805</v>
      </c>
      <c r="H13" s="1137"/>
      <c r="I13" s="137">
        <f t="shared" si="0"/>
        <v>966</v>
      </c>
    </row>
    <row r="14" spans="1:9" ht="14.25" customHeight="1" x14ac:dyDescent="0.25">
      <c r="A14" s="1136" t="s">
        <v>143</v>
      </c>
      <c r="B14" s="1136"/>
      <c r="C14" s="1136"/>
      <c r="D14" s="1136"/>
      <c r="E14" s="183">
        <v>50</v>
      </c>
      <c r="F14" s="183" t="s">
        <v>137</v>
      </c>
      <c r="G14" s="1137">
        <v>1125</v>
      </c>
      <c r="H14" s="1137"/>
      <c r="I14" s="137">
        <f t="shared" si="0"/>
        <v>1350</v>
      </c>
    </row>
    <row r="15" spans="1:9" ht="14.25" customHeight="1" x14ac:dyDescent="0.25">
      <c r="A15" s="1136" t="s">
        <v>144</v>
      </c>
      <c r="B15" s="1136"/>
      <c r="C15" s="1136"/>
      <c r="D15" s="1136"/>
      <c r="E15" s="183">
        <v>50</v>
      </c>
      <c r="F15" s="183" t="s">
        <v>137</v>
      </c>
      <c r="G15" s="1137">
        <v>1440</v>
      </c>
      <c r="H15" s="1137"/>
      <c r="I15" s="137">
        <f t="shared" si="0"/>
        <v>1728</v>
      </c>
    </row>
    <row r="16" spans="1:9" ht="14.25" customHeight="1" x14ac:dyDescent="0.25">
      <c r="A16" s="1138" t="s">
        <v>145</v>
      </c>
      <c r="B16" s="1138"/>
      <c r="C16" s="1138"/>
      <c r="D16" s="1138"/>
      <c r="E16" s="184">
        <v>50</v>
      </c>
      <c r="F16" s="184" t="s">
        <v>137</v>
      </c>
      <c r="G16" s="1139">
        <v>1440</v>
      </c>
      <c r="H16" s="1139"/>
      <c r="I16" s="185">
        <f t="shared" si="0"/>
        <v>1728</v>
      </c>
    </row>
    <row r="17" spans="1:9" ht="14.25" customHeight="1" x14ac:dyDescent="0.25">
      <c r="A17" s="1134" t="s">
        <v>146</v>
      </c>
      <c r="B17" s="1134"/>
      <c r="C17" s="1134"/>
      <c r="D17" s="1134"/>
      <c r="E17" s="181">
        <v>100</v>
      </c>
      <c r="F17" s="181" t="s">
        <v>137</v>
      </c>
      <c r="G17" s="1135">
        <v>580</v>
      </c>
      <c r="H17" s="1135"/>
      <c r="I17" s="182">
        <f t="shared" si="0"/>
        <v>696</v>
      </c>
    </row>
    <row r="18" spans="1:9" ht="14.25" customHeight="1" x14ac:dyDescent="0.25">
      <c r="A18" s="1136" t="s">
        <v>147</v>
      </c>
      <c r="B18" s="1136"/>
      <c r="C18" s="1136"/>
      <c r="D18" s="1136"/>
      <c r="E18" s="183">
        <v>100</v>
      </c>
      <c r="F18" s="183" t="s">
        <v>137</v>
      </c>
      <c r="G18" s="1137">
        <v>810</v>
      </c>
      <c r="H18" s="1137"/>
      <c r="I18" s="137">
        <f t="shared" si="0"/>
        <v>972</v>
      </c>
    </row>
    <row r="19" spans="1:9" ht="14.25" customHeight="1" x14ac:dyDescent="0.25">
      <c r="A19" s="1136" t="s">
        <v>148</v>
      </c>
      <c r="B19" s="1136"/>
      <c r="C19" s="1136"/>
      <c r="D19" s="1136"/>
      <c r="E19" s="183">
        <v>100</v>
      </c>
      <c r="F19" s="183" t="s">
        <v>137</v>
      </c>
      <c r="G19" s="1137">
        <v>1040</v>
      </c>
      <c r="H19" s="1137"/>
      <c r="I19" s="137">
        <f t="shared" si="0"/>
        <v>1248</v>
      </c>
    </row>
    <row r="20" spans="1:9" ht="14.25" customHeight="1" x14ac:dyDescent="0.25">
      <c r="A20" s="1136" t="s">
        <v>149</v>
      </c>
      <c r="B20" s="1136"/>
      <c r="C20" s="1136"/>
      <c r="D20" s="1136"/>
      <c r="E20" s="183">
        <v>100</v>
      </c>
      <c r="F20" s="183" t="s">
        <v>137</v>
      </c>
      <c r="G20" s="1137">
        <v>1380</v>
      </c>
      <c r="H20" s="1137"/>
      <c r="I20" s="137">
        <f t="shared" si="0"/>
        <v>1656</v>
      </c>
    </row>
    <row r="21" spans="1:9" ht="14.25" customHeight="1" x14ac:dyDescent="0.25">
      <c r="A21" s="1136" t="s">
        <v>150</v>
      </c>
      <c r="B21" s="1136"/>
      <c r="C21" s="1136"/>
      <c r="D21" s="1136"/>
      <c r="E21" s="183">
        <v>50</v>
      </c>
      <c r="F21" s="183" t="s">
        <v>137</v>
      </c>
      <c r="G21" s="1137">
        <v>690</v>
      </c>
      <c r="H21" s="1137"/>
      <c r="I21" s="137">
        <f t="shared" si="0"/>
        <v>828</v>
      </c>
    </row>
    <row r="22" spans="1:9" ht="14.25" customHeight="1" x14ac:dyDescent="0.25">
      <c r="A22" s="1136" t="s">
        <v>151</v>
      </c>
      <c r="B22" s="1136"/>
      <c r="C22" s="1136"/>
      <c r="D22" s="1136"/>
      <c r="E22" s="183">
        <v>50</v>
      </c>
      <c r="F22" s="183" t="s">
        <v>137</v>
      </c>
      <c r="G22" s="1137">
        <v>805</v>
      </c>
      <c r="H22" s="1137"/>
      <c r="I22" s="137">
        <f t="shared" si="0"/>
        <v>966</v>
      </c>
    </row>
    <row r="23" spans="1:9" ht="14.25" customHeight="1" x14ac:dyDescent="0.25">
      <c r="A23" s="1136" t="s">
        <v>152</v>
      </c>
      <c r="B23" s="1136"/>
      <c r="C23" s="1136"/>
      <c r="D23" s="1136"/>
      <c r="E23" s="183">
        <v>50</v>
      </c>
      <c r="F23" s="183" t="s">
        <v>137</v>
      </c>
      <c r="G23" s="1137">
        <v>920</v>
      </c>
      <c r="H23" s="1137"/>
      <c r="I23" s="137">
        <f t="shared" si="0"/>
        <v>1104</v>
      </c>
    </row>
    <row r="24" spans="1:9" ht="14.25" customHeight="1" x14ac:dyDescent="0.25">
      <c r="A24" s="1136" t="s">
        <v>153</v>
      </c>
      <c r="B24" s="1136"/>
      <c r="C24" s="1136"/>
      <c r="D24" s="1136"/>
      <c r="E24" s="183">
        <v>50</v>
      </c>
      <c r="F24" s="183" t="s">
        <v>137</v>
      </c>
      <c r="G24" s="1137">
        <v>1440</v>
      </c>
      <c r="H24" s="1137"/>
      <c r="I24" s="137">
        <f t="shared" si="0"/>
        <v>1728</v>
      </c>
    </row>
    <row r="25" spans="1:9" ht="14.25" customHeight="1" x14ac:dyDescent="0.25">
      <c r="A25" s="1140" t="s">
        <v>154</v>
      </c>
      <c r="B25" s="1140"/>
      <c r="C25" s="1140"/>
      <c r="D25" s="1140"/>
      <c r="E25" s="186">
        <v>50</v>
      </c>
      <c r="F25" s="186" t="s">
        <v>137</v>
      </c>
      <c r="G25" s="1141">
        <v>2015</v>
      </c>
      <c r="H25" s="1141"/>
      <c r="I25" s="187">
        <f t="shared" si="0"/>
        <v>2418</v>
      </c>
    </row>
    <row r="26" spans="1:9" ht="14.25" customHeight="1" x14ac:dyDescent="0.25">
      <c r="A26" s="1142" t="s">
        <v>155</v>
      </c>
      <c r="B26" s="1142"/>
      <c r="C26" s="1142"/>
      <c r="D26" s="1142"/>
      <c r="E26" s="188">
        <v>100</v>
      </c>
      <c r="F26" s="188" t="s">
        <v>137</v>
      </c>
      <c r="G26" s="1143">
        <v>580</v>
      </c>
      <c r="H26" s="1143"/>
      <c r="I26" s="189">
        <f t="shared" si="0"/>
        <v>696</v>
      </c>
    </row>
    <row r="27" spans="1:9" ht="14.25" customHeight="1" x14ac:dyDescent="0.25">
      <c r="A27" s="1136" t="s">
        <v>156</v>
      </c>
      <c r="B27" s="1136"/>
      <c r="C27" s="1136"/>
      <c r="D27" s="1136"/>
      <c r="E27" s="183">
        <v>100</v>
      </c>
      <c r="F27" s="183" t="s">
        <v>137</v>
      </c>
      <c r="G27" s="1137">
        <v>810</v>
      </c>
      <c r="H27" s="1137"/>
      <c r="I27" s="137">
        <f t="shared" si="0"/>
        <v>972</v>
      </c>
    </row>
    <row r="28" spans="1:9" ht="14.25" customHeight="1" x14ac:dyDescent="0.25">
      <c r="A28" s="1136" t="s">
        <v>157</v>
      </c>
      <c r="B28" s="1136"/>
      <c r="C28" s="1136"/>
      <c r="D28" s="1136"/>
      <c r="E28" s="183">
        <v>100</v>
      </c>
      <c r="F28" s="183" t="s">
        <v>137</v>
      </c>
      <c r="G28" s="1137">
        <v>920</v>
      </c>
      <c r="H28" s="1137"/>
      <c r="I28" s="137">
        <f t="shared" si="0"/>
        <v>1104</v>
      </c>
    </row>
    <row r="29" spans="1:9" ht="14.25" customHeight="1" x14ac:dyDescent="0.25">
      <c r="A29" s="1136" t="s">
        <v>158</v>
      </c>
      <c r="B29" s="1136"/>
      <c r="C29" s="1136"/>
      <c r="D29" s="1136"/>
      <c r="E29" s="183">
        <v>100</v>
      </c>
      <c r="F29" s="183" t="s">
        <v>137</v>
      </c>
      <c r="G29" s="1137">
        <v>1040</v>
      </c>
      <c r="H29" s="1137"/>
      <c r="I29" s="137">
        <f t="shared" si="0"/>
        <v>1248</v>
      </c>
    </row>
    <row r="30" spans="1:9" ht="14.25" customHeight="1" x14ac:dyDescent="0.25">
      <c r="A30" s="1136" t="s">
        <v>159</v>
      </c>
      <c r="B30" s="1136"/>
      <c r="C30" s="1136"/>
      <c r="D30" s="1136"/>
      <c r="E30" s="183">
        <v>50</v>
      </c>
      <c r="F30" s="183" t="s">
        <v>137</v>
      </c>
      <c r="G30" s="1137">
        <v>520</v>
      </c>
      <c r="H30" s="1137"/>
      <c r="I30" s="137">
        <f t="shared" si="0"/>
        <v>624</v>
      </c>
    </row>
    <row r="31" spans="1:9" ht="14.25" customHeight="1" x14ac:dyDescent="0.25">
      <c r="A31" s="1136" t="s">
        <v>160</v>
      </c>
      <c r="B31" s="1136"/>
      <c r="C31" s="1136"/>
      <c r="D31" s="1136"/>
      <c r="E31" s="183">
        <v>50</v>
      </c>
      <c r="F31" s="183" t="s">
        <v>137</v>
      </c>
      <c r="G31" s="1137">
        <v>635</v>
      </c>
      <c r="H31" s="1137"/>
      <c r="I31" s="137">
        <f t="shared" si="0"/>
        <v>762</v>
      </c>
    </row>
    <row r="32" spans="1:9" ht="14.25" customHeight="1" x14ac:dyDescent="0.25">
      <c r="A32" s="1136" t="s">
        <v>161</v>
      </c>
      <c r="B32" s="1136"/>
      <c r="C32" s="1136"/>
      <c r="D32" s="1136"/>
      <c r="E32" s="183">
        <v>50</v>
      </c>
      <c r="F32" s="183" t="s">
        <v>137</v>
      </c>
      <c r="G32" s="1137">
        <v>805</v>
      </c>
      <c r="H32" s="1137"/>
      <c r="I32" s="137">
        <f t="shared" si="0"/>
        <v>966</v>
      </c>
    </row>
    <row r="33" spans="1:9" ht="14.25" customHeight="1" x14ac:dyDescent="0.25">
      <c r="A33" s="1136" t="s">
        <v>162</v>
      </c>
      <c r="B33" s="1136"/>
      <c r="C33" s="1136"/>
      <c r="D33" s="1136"/>
      <c r="E33" s="183">
        <v>50</v>
      </c>
      <c r="F33" s="183" t="s">
        <v>137</v>
      </c>
      <c r="G33" s="1137">
        <v>1125</v>
      </c>
      <c r="H33" s="1137"/>
      <c r="I33" s="137">
        <f t="shared" si="0"/>
        <v>1350</v>
      </c>
    </row>
    <row r="34" spans="1:9" ht="14.25" customHeight="1" x14ac:dyDescent="0.25">
      <c r="A34" s="1138" t="s">
        <v>163</v>
      </c>
      <c r="B34" s="1138"/>
      <c r="C34" s="1138"/>
      <c r="D34" s="1138"/>
      <c r="E34" s="184">
        <v>50</v>
      </c>
      <c r="F34" s="184" t="s">
        <v>137</v>
      </c>
      <c r="G34" s="1139">
        <v>1440</v>
      </c>
      <c r="H34" s="1139"/>
      <c r="I34" s="185">
        <f t="shared" si="0"/>
        <v>1728</v>
      </c>
    </row>
    <row r="35" spans="1:9" ht="14.25" customHeight="1" x14ac:dyDescent="0.25">
      <c r="A35" s="1134" t="s">
        <v>164</v>
      </c>
      <c r="B35" s="1134"/>
      <c r="C35" s="1134"/>
      <c r="D35" s="1134"/>
      <c r="E35" s="181">
        <v>100</v>
      </c>
      <c r="F35" s="181" t="s">
        <v>137</v>
      </c>
      <c r="G35" s="1135">
        <v>580</v>
      </c>
      <c r="H35" s="1135"/>
      <c r="I35" s="182">
        <f t="shared" si="0"/>
        <v>696</v>
      </c>
    </row>
    <row r="36" spans="1:9" ht="14.25" customHeight="1" x14ac:dyDescent="0.25">
      <c r="A36" s="1136" t="s">
        <v>165</v>
      </c>
      <c r="B36" s="1136"/>
      <c r="C36" s="1136"/>
      <c r="D36" s="1136"/>
      <c r="E36" s="183">
        <v>100</v>
      </c>
      <c r="F36" s="183" t="s">
        <v>137</v>
      </c>
      <c r="G36" s="1137">
        <v>810</v>
      </c>
      <c r="H36" s="1137"/>
      <c r="I36" s="137">
        <f t="shared" si="0"/>
        <v>972</v>
      </c>
    </row>
    <row r="37" spans="1:9" ht="14.25" customHeight="1" x14ac:dyDescent="0.25">
      <c r="A37" s="1136" t="s">
        <v>166</v>
      </c>
      <c r="B37" s="1136"/>
      <c r="C37" s="1136"/>
      <c r="D37" s="1136"/>
      <c r="E37" s="183">
        <v>100</v>
      </c>
      <c r="F37" s="183" t="s">
        <v>137</v>
      </c>
      <c r="G37" s="1137">
        <v>1040</v>
      </c>
      <c r="H37" s="1137"/>
      <c r="I37" s="137">
        <f t="shared" si="0"/>
        <v>1248</v>
      </c>
    </row>
    <row r="38" spans="1:9" ht="14.25" customHeight="1" x14ac:dyDescent="0.25">
      <c r="A38" s="1136" t="s">
        <v>167</v>
      </c>
      <c r="B38" s="1136"/>
      <c r="C38" s="1136"/>
      <c r="D38" s="1136"/>
      <c r="E38" s="183">
        <v>100</v>
      </c>
      <c r="F38" s="183" t="s">
        <v>137</v>
      </c>
      <c r="G38" s="1137">
        <v>1380</v>
      </c>
      <c r="H38" s="1137"/>
      <c r="I38" s="137">
        <f t="shared" si="0"/>
        <v>1656</v>
      </c>
    </row>
    <row r="39" spans="1:9" ht="14.25" customHeight="1" x14ac:dyDescent="0.25">
      <c r="A39" s="1136" t="s">
        <v>168</v>
      </c>
      <c r="B39" s="1136"/>
      <c r="C39" s="1136"/>
      <c r="D39" s="1136"/>
      <c r="E39" s="183">
        <v>50</v>
      </c>
      <c r="F39" s="183" t="s">
        <v>137</v>
      </c>
      <c r="G39" s="1137">
        <v>690</v>
      </c>
      <c r="H39" s="1137"/>
      <c r="I39" s="137">
        <f t="shared" si="0"/>
        <v>828</v>
      </c>
    </row>
    <row r="40" spans="1:9" ht="14.25" customHeight="1" x14ac:dyDescent="0.25">
      <c r="A40" s="1136" t="s">
        <v>169</v>
      </c>
      <c r="B40" s="1136"/>
      <c r="C40" s="1136"/>
      <c r="D40" s="1136"/>
      <c r="E40" s="183">
        <v>50</v>
      </c>
      <c r="F40" s="183" t="s">
        <v>137</v>
      </c>
      <c r="G40" s="1137">
        <v>650</v>
      </c>
      <c r="H40" s="1137"/>
      <c r="I40" s="137">
        <f t="shared" si="0"/>
        <v>780</v>
      </c>
    </row>
    <row r="41" spans="1:9" ht="14.25" customHeight="1" x14ac:dyDescent="0.25">
      <c r="A41" s="1136" t="s">
        <v>170</v>
      </c>
      <c r="B41" s="1136"/>
      <c r="C41" s="1136"/>
      <c r="D41" s="1136"/>
      <c r="E41" s="183">
        <v>50</v>
      </c>
      <c r="F41" s="183" t="s">
        <v>137</v>
      </c>
      <c r="G41" s="1137">
        <v>920</v>
      </c>
      <c r="H41" s="1137"/>
      <c r="I41" s="137">
        <f t="shared" si="0"/>
        <v>1104</v>
      </c>
    </row>
    <row r="42" spans="1:9" ht="14.25" customHeight="1" x14ac:dyDescent="0.25">
      <c r="A42" s="1136" t="s">
        <v>171</v>
      </c>
      <c r="B42" s="1136"/>
      <c r="C42" s="1136"/>
      <c r="D42" s="1136"/>
      <c r="E42" s="183">
        <v>50</v>
      </c>
      <c r="F42" s="183" t="s">
        <v>137</v>
      </c>
      <c r="G42" s="1137">
        <v>1440</v>
      </c>
      <c r="H42" s="1137"/>
      <c r="I42" s="137">
        <f t="shared" si="0"/>
        <v>1728</v>
      </c>
    </row>
    <row r="43" spans="1:9" ht="14.25" customHeight="1" x14ac:dyDescent="0.25">
      <c r="A43" s="1140" t="s">
        <v>172</v>
      </c>
      <c r="B43" s="1140"/>
      <c r="C43" s="1140"/>
      <c r="D43" s="1140"/>
      <c r="E43" s="186">
        <v>50</v>
      </c>
      <c r="F43" s="186" t="s">
        <v>137</v>
      </c>
      <c r="G43" s="1141">
        <v>2015</v>
      </c>
      <c r="H43" s="1141"/>
      <c r="I43" s="187">
        <f t="shared" si="0"/>
        <v>2418</v>
      </c>
    </row>
    <row r="44" spans="1:9" ht="14.25" customHeight="1" x14ac:dyDescent="0.25">
      <c r="A44" s="1142" t="s">
        <v>173</v>
      </c>
      <c r="B44" s="1142"/>
      <c r="C44" s="1142"/>
      <c r="D44" s="1142"/>
      <c r="E44" s="188">
        <v>100</v>
      </c>
      <c r="F44" s="188" t="s">
        <v>137</v>
      </c>
      <c r="G44" s="1143">
        <v>580</v>
      </c>
      <c r="H44" s="1143"/>
      <c r="I44" s="189">
        <f t="shared" si="0"/>
        <v>696</v>
      </c>
    </row>
    <row r="45" spans="1:9" ht="14.25" customHeight="1" x14ac:dyDescent="0.25">
      <c r="A45" s="1136" t="s">
        <v>174</v>
      </c>
      <c r="B45" s="1136"/>
      <c r="C45" s="1136"/>
      <c r="D45" s="1136"/>
      <c r="E45" s="183">
        <v>100</v>
      </c>
      <c r="F45" s="183" t="s">
        <v>137</v>
      </c>
      <c r="G45" s="1137">
        <v>810</v>
      </c>
      <c r="H45" s="1137"/>
      <c r="I45" s="137">
        <f t="shared" si="0"/>
        <v>972</v>
      </c>
    </row>
    <row r="46" spans="1:9" ht="14.25" customHeight="1" x14ac:dyDescent="0.25">
      <c r="A46" s="1136" t="s">
        <v>175</v>
      </c>
      <c r="B46" s="1136"/>
      <c r="C46" s="1136"/>
      <c r="D46" s="1136"/>
      <c r="E46" s="183">
        <v>100</v>
      </c>
      <c r="F46" s="183" t="s">
        <v>137</v>
      </c>
      <c r="G46" s="1137">
        <v>1040</v>
      </c>
      <c r="H46" s="1137"/>
      <c r="I46" s="137">
        <f t="shared" si="0"/>
        <v>1248</v>
      </c>
    </row>
    <row r="47" spans="1:9" ht="14.25" customHeight="1" x14ac:dyDescent="0.25">
      <c r="A47" s="1136" t="s">
        <v>176</v>
      </c>
      <c r="B47" s="1136"/>
      <c r="C47" s="1136"/>
      <c r="D47" s="1136"/>
      <c r="E47" s="183">
        <v>100</v>
      </c>
      <c r="F47" s="183" t="s">
        <v>137</v>
      </c>
      <c r="G47" s="1137">
        <v>1380</v>
      </c>
      <c r="H47" s="1137"/>
      <c r="I47" s="137">
        <f t="shared" si="0"/>
        <v>1656</v>
      </c>
    </row>
    <row r="48" spans="1:9" ht="14.25" customHeight="1" x14ac:dyDescent="0.25">
      <c r="A48" s="1136" t="s">
        <v>177</v>
      </c>
      <c r="B48" s="1136"/>
      <c r="C48" s="1136"/>
      <c r="D48" s="1136"/>
      <c r="E48" s="183">
        <v>50</v>
      </c>
      <c r="F48" s="183" t="s">
        <v>137</v>
      </c>
      <c r="G48" s="1137">
        <v>690</v>
      </c>
      <c r="H48" s="1137"/>
      <c r="I48" s="137">
        <f t="shared" si="0"/>
        <v>828</v>
      </c>
    </row>
    <row r="49" spans="1:9" ht="14.25" customHeight="1" x14ac:dyDescent="0.25">
      <c r="A49" s="1136" t="s">
        <v>178</v>
      </c>
      <c r="B49" s="1136"/>
      <c r="C49" s="1136"/>
      <c r="D49" s="1136"/>
      <c r="E49" s="183">
        <v>50</v>
      </c>
      <c r="F49" s="183" t="s">
        <v>137</v>
      </c>
      <c r="G49" s="1137">
        <v>805</v>
      </c>
      <c r="H49" s="1137"/>
      <c r="I49" s="137">
        <f t="shared" si="0"/>
        <v>966</v>
      </c>
    </row>
    <row r="50" spans="1:9" ht="14.25" customHeight="1" x14ac:dyDescent="0.25">
      <c r="A50" s="1136" t="s">
        <v>179</v>
      </c>
      <c r="B50" s="1136"/>
      <c r="C50" s="1136"/>
      <c r="D50" s="1136"/>
      <c r="E50" s="183">
        <v>50</v>
      </c>
      <c r="F50" s="183" t="s">
        <v>137</v>
      </c>
      <c r="G50" s="1137">
        <v>920</v>
      </c>
      <c r="H50" s="1137"/>
      <c r="I50" s="137">
        <f t="shared" si="0"/>
        <v>1104</v>
      </c>
    </row>
    <row r="51" spans="1:9" ht="14.25" customHeight="1" x14ac:dyDescent="0.25">
      <c r="A51" s="1136" t="s">
        <v>180</v>
      </c>
      <c r="B51" s="1136"/>
      <c r="C51" s="1136"/>
      <c r="D51" s="1136"/>
      <c r="E51" s="183">
        <v>50</v>
      </c>
      <c r="F51" s="183" t="s">
        <v>137</v>
      </c>
      <c r="G51" s="1137">
        <v>1440</v>
      </c>
      <c r="H51" s="1137"/>
      <c r="I51" s="137">
        <f t="shared" si="0"/>
        <v>1728</v>
      </c>
    </row>
    <row r="52" spans="1:9" ht="14.25" customHeight="1" x14ac:dyDescent="0.25">
      <c r="A52" s="1138" t="s">
        <v>181</v>
      </c>
      <c r="B52" s="1138"/>
      <c r="C52" s="1138"/>
      <c r="D52" s="1138"/>
      <c r="E52" s="184">
        <v>50</v>
      </c>
      <c r="F52" s="184" t="s">
        <v>137</v>
      </c>
      <c r="G52" s="1139">
        <v>2015</v>
      </c>
      <c r="H52" s="1139"/>
      <c r="I52" s="185">
        <f t="shared" si="0"/>
        <v>2418</v>
      </c>
    </row>
    <row r="53" spans="1:9" ht="15.75" customHeight="1" x14ac:dyDescent="0.25">
      <c r="A53" s="1144" t="s">
        <v>182</v>
      </c>
      <c r="B53" s="1144"/>
      <c r="C53" s="1144"/>
      <c r="D53" s="1144"/>
      <c r="E53" s="1144"/>
      <c r="F53" s="1144"/>
      <c r="G53" s="1144"/>
      <c r="H53" s="1144"/>
      <c r="I53" s="1144"/>
    </row>
    <row r="54" spans="1:9" ht="18.75" customHeight="1" x14ac:dyDescent="0.25">
      <c r="A54" s="1145" t="s">
        <v>183</v>
      </c>
      <c r="B54" s="1145"/>
      <c r="C54" s="1145"/>
      <c r="D54" s="1145"/>
      <c r="E54" s="1145"/>
      <c r="F54" s="1145"/>
      <c r="G54" s="1145"/>
      <c r="H54" s="1145"/>
      <c r="I54" s="1145"/>
    </row>
    <row r="55" spans="1:9" ht="12.75" customHeight="1" x14ac:dyDescent="0.25">
      <c r="A55" s="1126" t="s">
        <v>16</v>
      </c>
      <c r="B55" s="1126"/>
      <c r="C55" s="1126"/>
      <c r="D55" s="1126"/>
      <c r="E55" s="1126"/>
      <c r="F55" s="1126"/>
      <c r="G55" s="1126"/>
      <c r="H55" s="1126"/>
      <c r="I55" s="1126"/>
    </row>
    <row r="56" spans="1:9" ht="12.75" customHeight="1" x14ac:dyDescent="0.25">
      <c r="A56" s="1126" t="s">
        <v>129</v>
      </c>
      <c r="B56" s="1126"/>
      <c r="C56" s="1126"/>
      <c r="D56" s="1126"/>
      <c r="E56" s="1126"/>
      <c r="F56" s="1126"/>
      <c r="G56" s="1126"/>
      <c r="H56" s="1126"/>
      <c r="I56" s="1126"/>
    </row>
    <row r="57" spans="1:9" ht="15" customHeight="1" x14ac:dyDescent="0.25">
      <c r="A57" s="1127" t="s">
        <v>18</v>
      </c>
      <c r="B57" s="1127"/>
      <c r="C57" s="1127"/>
      <c r="D57" s="1127"/>
      <c r="E57" s="1127"/>
      <c r="F57" s="1127"/>
      <c r="G57" s="1127"/>
      <c r="H57" s="1127"/>
      <c r="I57" s="1127"/>
    </row>
    <row r="58" spans="1:9" ht="15" customHeight="1" x14ac:dyDescent="0.25">
      <c r="A58" s="962" t="s">
        <v>130</v>
      </c>
      <c r="B58" s="962"/>
      <c r="C58" s="962"/>
      <c r="D58" s="962"/>
      <c r="E58" s="962"/>
      <c r="F58" s="962"/>
      <c r="G58" s="962"/>
      <c r="H58" s="962"/>
      <c r="I58" s="962"/>
    </row>
    <row r="59" spans="1:9" ht="12" customHeight="1" x14ac:dyDescent="0.25">
      <c r="A59" s="1128" t="s">
        <v>64</v>
      </c>
      <c r="B59" s="1128"/>
      <c r="C59" s="1128"/>
      <c r="D59" s="1128"/>
      <c r="E59" s="1129" t="s">
        <v>131</v>
      </c>
      <c r="F59" s="1130" t="s">
        <v>132</v>
      </c>
      <c r="G59" s="1146" t="s">
        <v>133</v>
      </c>
      <c r="H59" s="1146"/>
      <c r="I59" s="1147" t="s">
        <v>134</v>
      </c>
    </row>
    <row r="60" spans="1:9" ht="12" customHeight="1" x14ac:dyDescent="0.25">
      <c r="A60" s="1128"/>
      <c r="B60" s="1128"/>
      <c r="C60" s="1128"/>
      <c r="D60" s="1128"/>
      <c r="E60" s="1129"/>
      <c r="F60" s="1130"/>
      <c r="G60" s="1146"/>
      <c r="H60" s="1146"/>
      <c r="I60" s="1147"/>
    </row>
    <row r="61" spans="1:9" ht="15" customHeight="1" x14ac:dyDescent="0.25">
      <c r="A61" s="1133" t="s">
        <v>184</v>
      </c>
      <c r="B61" s="1133"/>
      <c r="C61" s="1133"/>
      <c r="D61" s="1133"/>
      <c r="E61" s="1133"/>
      <c r="F61" s="1133"/>
      <c r="G61" s="1133"/>
      <c r="H61" s="1133"/>
      <c r="I61" s="1133"/>
    </row>
    <row r="62" spans="1:9" ht="14.25" customHeight="1" x14ac:dyDescent="0.25">
      <c r="A62" s="1134" t="s">
        <v>185</v>
      </c>
      <c r="B62" s="1134"/>
      <c r="C62" s="1134"/>
      <c r="D62" s="1134"/>
      <c r="E62" s="181">
        <v>100</v>
      </c>
      <c r="F62" s="181" t="s">
        <v>137</v>
      </c>
      <c r="G62" s="1135">
        <v>460</v>
      </c>
      <c r="H62" s="1135"/>
      <c r="I62" s="182">
        <f t="shared" ref="I62:I101" si="1">G62+(G62*20/100)</f>
        <v>552</v>
      </c>
    </row>
    <row r="63" spans="1:9" ht="14.25" customHeight="1" x14ac:dyDescent="0.25">
      <c r="A63" s="1136" t="s">
        <v>186</v>
      </c>
      <c r="B63" s="1136"/>
      <c r="C63" s="1136"/>
      <c r="D63" s="1136"/>
      <c r="E63" s="183">
        <v>100</v>
      </c>
      <c r="F63" s="183" t="s">
        <v>137</v>
      </c>
      <c r="G63" s="1137">
        <v>690</v>
      </c>
      <c r="H63" s="1137"/>
      <c r="I63" s="137">
        <f t="shared" si="1"/>
        <v>828</v>
      </c>
    </row>
    <row r="64" spans="1:9" ht="14.25" customHeight="1" x14ac:dyDescent="0.25">
      <c r="A64" s="1136" t="s">
        <v>187</v>
      </c>
      <c r="B64" s="1136"/>
      <c r="C64" s="1136"/>
      <c r="D64" s="1136"/>
      <c r="E64" s="183">
        <v>50</v>
      </c>
      <c r="F64" s="183" t="s">
        <v>137</v>
      </c>
      <c r="G64" s="1137">
        <v>345</v>
      </c>
      <c r="H64" s="1137"/>
      <c r="I64" s="137">
        <f t="shared" si="1"/>
        <v>414</v>
      </c>
    </row>
    <row r="65" spans="1:9" ht="14.25" customHeight="1" x14ac:dyDescent="0.25">
      <c r="A65" s="1136" t="s">
        <v>188</v>
      </c>
      <c r="B65" s="1136"/>
      <c r="C65" s="1136"/>
      <c r="D65" s="1136"/>
      <c r="E65" s="183">
        <v>50</v>
      </c>
      <c r="F65" s="183" t="s">
        <v>137</v>
      </c>
      <c r="G65" s="1137">
        <v>460</v>
      </c>
      <c r="H65" s="1137"/>
      <c r="I65" s="137">
        <f t="shared" si="1"/>
        <v>552</v>
      </c>
    </row>
    <row r="66" spans="1:9" ht="14.25" customHeight="1" x14ac:dyDescent="0.25">
      <c r="A66" s="1136" t="s">
        <v>189</v>
      </c>
      <c r="B66" s="1136"/>
      <c r="C66" s="1136"/>
      <c r="D66" s="1136"/>
      <c r="E66" s="183">
        <v>50</v>
      </c>
      <c r="F66" s="183" t="s">
        <v>137</v>
      </c>
      <c r="G66" s="1137">
        <v>575</v>
      </c>
      <c r="H66" s="1137"/>
      <c r="I66" s="137">
        <f t="shared" si="1"/>
        <v>690</v>
      </c>
    </row>
    <row r="67" spans="1:9" ht="14.25" customHeight="1" x14ac:dyDescent="0.25">
      <c r="A67" s="1136" t="s">
        <v>190</v>
      </c>
      <c r="B67" s="1136"/>
      <c r="C67" s="1136"/>
      <c r="D67" s="1136"/>
      <c r="E67" s="183">
        <v>50</v>
      </c>
      <c r="F67" s="183" t="s">
        <v>137</v>
      </c>
      <c r="G67" s="1137">
        <v>635</v>
      </c>
      <c r="H67" s="1137"/>
      <c r="I67" s="137">
        <f t="shared" si="1"/>
        <v>762</v>
      </c>
    </row>
    <row r="68" spans="1:9" ht="14.25" customHeight="1" x14ac:dyDescent="0.25">
      <c r="A68" s="1136" t="s">
        <v>191</v>
      </c>
      <c r="B68" s="1136"/>
      <c r="C68" s="1136"/>
      <c r="D68" s="1136"/>
      <c r="E68" s="183">
        <v>50</v>
      </c>
      <c r="F68" s="183" t="s">
        <v>137</v>
      </c>
      <c r="G68" s="1137">
        <v>865</v>
      </c>
      <c r="H68" s="1137"/>
      <c r="I68" s="137">
        <f t="shared" si="1"/>
        <v>1038</v>
      </c>
    </row>
    <row r="69" spans="1:9" ht="14.25" customHeight="1" x14ac:dyDescent="0.25">
      <c r="A69" s="1140" t="s">
        <v>192</v>
      </c>
      <c r="B69" s="1140"/>
      <c r="C69" s="1140"/>
      <c r="D69" s="1140"/>
      <c r="E69" s="186">
        <v>50</v>
      </c>
      <c r="F69" s="186" t="s">
        <v>137</v>
      </c>
      <c r="G69" s="1141">
        <v>1035</v>
      </c>
      <c r="H69" s="1141"/>
      <c r="I69" s="187">
        <f t="shared" si="1"/>
        <v>1242</v>
      </c>
    </row>
    <row r="70" spans="1:9" ht="14.25" customHeight="1" x14ac:dyDescent="0.25">
      <c r="A70" s="1142" t="s">
        <v>193</v>
      </c>
      <c r="B70" s="1142"/>
      <c r="C70" s="1142"/>
      <c r="D70" s="1142"/>
      <c r="E70" s="188">
        <v>100</v>
      </c>
      <c r="F70" s="188" t="s">
        <v>137</v>
      </c>
      <c r="G70" s="1143">
        <v>580</v>
      </c>
      <c r="H70" s="1143"/>
      <c r="I70" s="189">
        <f t="shared" si="1"/>
        <v>696</v>
      </c>
    </row>
    <row r="71" spans="1:9" ht="14.25" customHeight="1" x14ac:dyDescent="0.25">
      <c r="A71" s="1136" t="s">
        <v>194</v>
      </c>
      <c r="B71" s="1136"/>
      <c r="C71" s="1136"/>
      <c r="D71" s="1136"/>
      <c r="E71" s="183">
        <v>100</v>
      </c>
      <c r="F71" s="183" t="s">
        <v>137</v>
      </c>
      <c r="G71" s="1137">
        <v>810</v>
      </c>
      <c r="H71" s="1137"/>
      <c r="I71" s="137">
        <f t="shared" si="1"/>
        <v>972</v>
      </c>
    </row>
    <row r="72" spans="1:9" ht="14.25" customHeight="1" x14ac:dyDescent="0.25">
      <c r="A72" s="1136" t="s">
        <v>195</v>
      </c>
      <c r="B72" s="1136"/>
      <c r="C72" s="1136"/>
      <c r="D72" s="1136"/>
      <c r="E72" s="183">
        <v>50</v>
      </c>
      <c r="F72" s="183" t="s">
        <v>137</v>
      </c>
      <c r="G72" s="1137">
        <v>405</v>
      </c>
      <c r="H72" s="1137"/>
      <c r="I72" s="137">
        <f t="shared" si="1"/>
        <v>486</v>
      </c>
    </row>
    <row r="73" spans="1:9" ht="14.25" customHeight="1" x14ac:dyDescent="0.25">
      <c r="A73" s="1136" t="s">
        <v>196</v>
      </c>
      <c r="B73" s="1136"/>
      <c r="C73" s="1136"/>
      <c r="D73" s="1136"/>
      <c r="E73" s="183">
        <v>50</v>
      </c>
      <c r="F73" s="183" t="s">
        <v>137</v>
      </c>
      <c r="G73" s="1137">
        <v>520</v>
      </c>
      <c r="H73" s="1137"/>
      <c r="I73" s="137">
        <f t="shared" si="1"/>
        <v>624</v>
      </c>
    </row>
    <row r="74" spans="1:9" ht="14.25" customHeight="1" x14ac:dyDescent="0.25">
      <c r="A74" s="1136" t="s">
        <v>197</v>
      </c>
      <c r="B74" s="1136"/>
      <c r="C74" s="1136"/>
      <c r="D74" s="1136"/>
      <c r="E74" s="183">
        <v>50</v>
      </c>
      <c r="F74" s="183" t="s">
        <v>137</v>
      </c>
      <c r="G74" s="1137">
        <v>635</v>
      </c>
      <c r="H74" s="1137"/>
      <c r="I74" s="137">
        <f t="shared" si="1"/>
        <v>762</v>
      </c>
    </row>
    <row r="75" spans="1:9" ht="14.25" customHeight="1" x14ac:dyDescent="0.25">
      <c r="A75" s="1136" t="s">
        <v>198</v>
      </c>
      <c r="B75" s="1136"/>
      <c r="C75" s="1136"/>
      <c r="D75" s="1136"/>
      <c r="E75" s="183">
        <v>50</v>
      </c>
      <c r="F75" s="183" t="s">
        <v>137</v>
      </c>
      <c r="G75" s="1137">
        <v>805</v>
      </c>
      <c r="H75" s="1137"/>
      <c r="I75" s="137">
        <f t="shared" si="1"/>
        <v>966</v>
      </c>
    </row>
    <row r="76" spans="1:9" ht="14.25" customHeight="1" x14ac:dyDescent="0.25">
      <c r="A76" s="1136" t="s">
        <v>199</v>
      </c>
      <c r="B76" s="1136"/>
      <c r="C76" s="1136"/>
      <c r="D76" s="1136"/>
      <c r="E76" s="183">
        <v>50</v>
      </c>
      <c r="F76" s="183" t="s">
        <v>137</v>
      </c>
      <c r="G76" s="1137">
        <v>1150</v>
      </c>
      <c r="H76" s="1137"/>
      <c r="I76" s="137">
        <f t="shared" si="1"/>
        <v>1380</v>
      </c>
    </row>
    <row r="77" spans="1:9" ht="14.25" customHeight="1" x14ac:dyDescent="0.25">
      <c r="A77" s="1138" t="s">
        <v>200</v>
      </c>
      <c r="B77" s="1138"/>
      <c r="C77" s="1138"/>
      <c r="D77" s="1138"/>
      <c r="E77" s="184">
        <v>50</v>
      </c>
      <c r="F77" s="184" t="s">
        <v>137</v>
      </c>
      <c r="G77" s="1139">
        <v>1440</v>
      </c>
      <c r="H77" s="1139"/>
      <c r="I77" s="185">
        <f t="shared" si="1"/>
        <v>1728</v>
      </c>
    </row>
    <row r="78" spans="1:9" ht="14.25" customHeight="1" x14ac:dyDescent="0.25">
      <c r="A78" s="1134" t="s">
        <v>201</v>
      </c>
      <c r="B78" s="1134"/>
      <c r="C78" s="1134"/>
      <c r="D78" s="1134"/>
      <c r="E78" s="181">
        <v>100</v>
      </c>
      <c r="F78" s="181" t="s">
        <v>137</v>
      </c>
      <c r="G78" s="1135">
        <v>580</v>
      </c>
      <c r="H78" s="1135"/>
      <c r="I78" s="182">
        <f t="shared" si="1"/>
        <v>696</v>
      </c>
    </row>
    <row r="79" spans="1:9" ht="14.25" customHeight="1" x14ac:dyDescent="0.25">
      <c r="A79" s="1136" t="s">
        <v>202</v>
      </c>
      <c r="B79" s="1136"/>
      <c r="C79" s="1136"/>
      <c r="D79" s="1136"/>
      <c r="E79" s="183">
        <v>100</v>
      </c>
      <c r="F79" s="183" t="s">
        <v>137</v>
      </c>
      <c r="G79" s="1137">
        <v>810</v>
      </c>
      <c r="H79" s="1137"/>
      <c r="I79" s="137">
        <f t="shared" si="1"/>
        <v>972</v>
      </c>
    </row>
    <row r="80" spans="1:9" ht="14.25" customHeight="1" x14ac:dyDescent="0.25">
      <c r="A80" s="1136" t="s">
        <v>203</v>
      </c>
      <c r="B80" s="1136"/>
      <c r="C80" s="1136"/>
      <c r="D80" s="1136"/>
      <c r="E80" s="183">
        <v>50</v>
      </c>
      <c r="F80" s="183" t="s">
        <v>137</v>
      </c>
      <c r="G80" s="1137">
        <v>405</v>
      </c>
      <c r="H80" s="1137"/>
      <c r="I80" s="137">
        <f t="shared" si="1"/>
        <v>486</v>
      </c>
    </row>
    <row r="81" spans="1:9" ht="14.25" customHeight="1" x14ac:dyDescent="0.25">
      <c r="A81" s="1136" t="s">
        <v>204</v>
      </c>
      <c r="B81" s="1136"/>
      <c r="C81" s="1136"/>
      <c r="D81" s="1136"/>
      <c r="E81" s="183">
        <v>50</v>
      </c>
      <c r="F81" s="183" t="s">
        <v>137</v>
      </c>
      <c r="G81" s="1137">
        <v>520</v>
      </c>
      <c r="H81" s="1137"/>
      <c r="I81" s="137">
        <f t="shared" si="1"/>
        <v>624</v>
      </c>
    </row>
    <row r="82" spans="1:9" ht="14.25" customHeight="1" x14ac:dyDescent="0.25">
      <c r="A82" s="1136" t="s">
        <v>205</v>
      </c>
      <c r="B82" s="1136"/>
      <c r="C82" s="1136"/>
      <c r="D82" s="1136"/>
      <c r="E82" s="183">
        <v>50</v>
      </c>
      <c r="F82" s="183" t="s">
        <v>137</v>
      </c>
      <c r="G82" s="1137">
        <v>635</v>
      </c>
      <c r="H82" s="1137"/>
      <c r="I82" s="137">
        <f t="shared" si="1"/>
        <v>762</v>
      </c>
    </row>
    <row r="83" spans="1:9" ht="14.25" customHeight="1" x14ac:dyDescent="0.25">
      <c r="A83" s="1136" t="s">
        <v>206</v>
      </c>
      <c r="B83" s="1136"/>
      <c r="C83" s="1136"/>
      <c r="D83" s="1136"/>
      <c r="E83" s="183">
        <v>50</v>
      </c>
      <c r="F83" s="183" t="s">
        <v>137</v>
      </c>
      <c r="G83" s="1137">
        <v>805</v>
      </c>
      <c r="H83" s="1137"/>
      <c r="I83" s="137">
        <f t="shared" si="1"/>
        <v>966</v>
      </c>
    </row>
    <row r="84" spans="1:9" ht="14.25" customHeight="1" x14ac:dyDescent="0.25">
      <c r="A84" s="1136" t="s">
        <v>207</v>
      </c>
      <c r="B84" s="1136"/>
      <c r="C84" s="1136"/>
      <c r="D84" s="1136"/>
      <c r="E84" s="183">
        <v>50</v>
      </c>
      <c r="F84" s="183" t="s">
        <v>137</v>
      </c>
      <c r="G84" s="1137">
        <v>1150</v>
      </c>
      <c r="H84" s="1137"/>
      <c r="I84" s="137">
        <f t="shared" si="1"/>
        <v>1380</v>
      </c>
    </row>
    <row r="85" spans="1:9" ht="14.25" customHeight="1" x14ac:dyDescent="0.25">
      <c r="A85" s="1140" t="s">
        <v>208</v>
      </c>
      <c r="B85" s="1140"/>
      <c r="C85" s="1140"/>
      <c r="D85" s="1140"/>
      <c r="E85" s="186">
        <v>50</v>
      </c>
      <c r="F85" s="186" t="s">
        <v>137</v>
      </c>
      <c r="G85" s="1141">
        <v>1440</v>
      </c>
      <c r="H85" s="1141"/>
      <c r="I85" s="187">
        <f t="shared" si="1"/>
        <v>1728</v>
      </c>
    </row>
    <row r="86" spans="1:9" ht="14.25" customHeight="1" x14ac:dyDescent="0.25">
      <c r="A86" s="1142" t="s">
        <v>209</v>
      </c>
      <c r="B86" s="1142"/>
      <c r="C86" s="1142"/>
      <c r="D86" s="1142"/>
      <c r="E86" s="188">
        <v>100</v>
      </c>
      <c r="F86" s="188" t="s">
        <v>137</v>
      </c>
      <c r="G86" s="1143">
        <v>580</v>
      </c>
      <c r="H86" s="1143"/>
      <c r="I86" s="189">
        <f t="shared" si="1"/>
        <v>696</v>
      </c>
    </row>
    <row r="87" spans="1:9" ht="14.25" customHeight="1" x14ac:dyDescent="0.25">
      <c r="A87" s="1136" t="s">
        <v>210</v>
      </c>
      <c r="B87" s="1136"/>
      <c r="C87" s="1136"/>
      <c r="D87" s="1136"/>
      <c r="E87" s="183">
        <v>100</v>
      </c>
      <c r="F87" s="183" t="s">
        <v>137</v>
      </c>
      <c r="G87" s="1137">
        <v>810</v>
      </c>
      <c r="H87" s="1137"/>
      <c r="I87" s="137">
        <f t="shared" si="1"/>
        <v>972</v>
      </c>
    </row>
    <row r="88" spans="1:9" ht="14.25" customHeight="1" x14ac:dyDescent="0.25">
      <c r="A88" s="1136" t="s">
        <v>211</v>
      </c>
      <c r="B88" s="1136"/>
      <c r="C88" s="1136"/>
      <c r="D88" s="1136"/>
      <c r="E88" s="183">
        <v>50</v>
      </c>
      <c r="F88" s="183" t="s">
        <v>137</v>
      </c>
      <c r="G88" s="1137">
        <v>405</v>
      </c>
      <c r="H88" s="1137"/>
      <c r="I88" s="137">
        <f t="shared" si="1"/>
        <v>486</v>
      </c>
    </row>
    <row r="89" spans="1:9" ht="14.25" customHeight="1" x14ac:dyDescent="0.25">
      <c r="A89" s="1136" t="s">
        <v>212</v>
      </c>
      <c r="B89" s="1136"/>
      <c r="C89" s="1136"/>
      <c r="D89" s="1136"/>
      <c r="E89" s="183">
        <v>50</v>
      </c>
      <c r="F89" s="183" t="s">
        <v>137</v>
      </c>
      <c r="G89" s="1137">
        <v>520</v>
      </c>
      <c r="H89" s="1137"/>
      <c r="I89" s="137">
        <f t="shared" si="1"/>
        <v>624</v>
      </c>
    </row>
    <row r="90" spans="1:9" ht="14.25" customHeight="1" x14ac:dyDescent="0.25">
      <c r="A90" s="1136" t="s">
        <v>213</v>
      </c>
      <c r="B90" s="1136"/>
      <c r="C90" s="1136"/>
      <c r="D90" s="1136"/>
      <c r="E90" s="183">
        <v>50</v>
      </c>
      <c r="F90" s="183" t="s">
        <v>137</v>
      </c>
      <c r="G90" s="1137">
        <v>635</v>
      </c>
      <c r="H90" s="1137"/>
      <c r="I90" s="137">
        <f t="shared" si="1"/>
        <v>762</v>
      </c>
    </row>
    <row r="91" spans="1:9" ht="14.25" customHeight="1" x14ac:dyDescent="0.25">
      <c r="A91" s="1136" t="s">
        <v>214</v>
      </c>
      <c r="B91" s="1136"/>
      <c r="C91" s="1136"/>
      <c r="D91" s="1136"/>
      <c r="E91" s="183">
        <v>50</v>
      </c>
      <c r="F91" s="183" t="s">
        <v>137</v>
      </c>
      <c r="G91" s="1137">
        <v>805</v>
      </c>
      <c r="H91" s="1137"/>
      <c r="I91" s="137">
        <f t="shared" si="1"/>
        <v>966</v>
      </c>
    </row>
    <row r="92" spans="1:9" ht="14.25" customHeight="1" x14ac:dyDescent="0.25">
      <c r="A92" s="1136" t="s">
        <v>215</v>
      </c>
      <c r="B92" s="1136"/>
      <c r="C92" s="1136"/>
      <c r="D92" s="1136"/>
      <c r="E92" s="183">
        <v>50</v>
      </c>
      <c r="F92" s="183" t="s">
        <v>137</v>
      </c>
      <c r="G92" s="1137">
        <v>1150</v>
      </c>
      <c r="H92" s="1137"/>
      <c r="I92" s="137">
        <f t="shared" si="1"/>
        <v>1380</v>
      </c>
    </row>
    <row r="93" spans="1:9" ht="14.25" customHeight="1" x14ac:dyDescent="0.25">
      <c r="A93" s="1138" t="s">
        <v>216</v>
      </c>
      <c r="B93" s="1138"/>
      <c r="C93" s="1138"/>
      <c r="D93" s="1138"/>
      <c r="E93" s="184">
        <v>50</v>
      </c>
      <c r="F93" s="184" t="s">
        <v>137</v>
      </c>
      <c r="G93" s="1139">
        <v>1440</v>
      </c>
      <c r="H93" s="1139"/>
      <c r="I93" s="185">
        <f t="shared" si="1"/>
        <v>1728</v>
      </c>
    </row>
    <row r="94" spans="1:9" ht="14.25" customHeight="1" x14ac:dyDescent="0.25">
      <c r="A94" s="1134" t="s">
        <v>217</v>
      </c>
      <c r="B94" s="1134"/>
      <c r="C94" s="1134"/>
      <c r="D94" s="1134"/>
      <c r="E94" s="181">
        <v>100</v>
      </c>
      <c r="F94" s="181" t="s">
        <v>137</v>
      </c>
      <c r="G94" s="1135">
        <v>580</v>
      </c>
      <c r="H94" s="1135"/>
      <c r="I94" s="182">
        <f t="shared" si="1"/>
        <v>696</v>
      </c>
    </row>
    <row r="95" spans="1:9" ht="14.25" customHeight="1" x14ac:dyDescent="0.25">
      <c r="A95" s="1136" t="s">
        <v>218</v>
      </c>
      <c r="B95" s="1136"/>
      <c r="C95" s="1136"/>
      <c r="D95" s="1136"/>
      <c r="E95" s="183">
        <v>100</v>
      </c>
      <c r="F95" s="183" t="s">
        <v>137</v>
      </c>
      <c r="G95" s="1137">
        <v>810</v>
      </c>
      <c r="H95" s="1137"/>
      <c r="I95" s="137">
        <f t="shared" si="1"/>
        <v>972</v>
      </c>
    </row>
    <row r="96" spans="1:9" ht="14.25" customHeight="1" x14ac:dyDescent="0.25">
      <c r="A96" s="1136" t="s">
        <v>219</v>
      </c>
      <c r="B96" s="1136"/>
      <c r="C96" s="1136"/>
      <c r="D96" s="1136"/>
      <c r="E96" s="183">
        <v>50</v>
      </c>
      <c r="F96" s="183" t="s">
        <v>137</v>
      </c>
      <c r="G96" s="1137">
        <v>405</v>
      </c>
      <c r="H96" s="1137"/>
      <c r="I96" s="137">
        <f t="shared" si="1"/>
        <v>486</v>
      </c>
    </row>
    <row r="97" spans="1:9" ht="14.25" customHeight="1" x14ac:dyDescent="0.25">
      <c r="A97" s="1136" t="s">
        <v>220</v>
      </c>
      <c r="B97" s="1136"/>
      <c r="C97" s="1136"/>
      <c r="D97" s="1136"/>
      <c r="E97" s="183">
        <v>50</v>
      </c>
      <c r="F97" s="183" t="s">
        <v>137</v>
      </c>
      <c r="G97" s="1137">
        <v>520</v>
      </c>
      <c r="H97" s="1137"/>
      <c r="I97" s="137">
        <f t="shared" si="1"/>
        <v>624</v>
      </c>
    </row>
    <row r="98" spans="1:9" ht="14.25" customHeight="1" x14ac:dyDescent="0.25">
      <c r="A98" s="1136" t="s">
        <v>221</v>
      </c>
      <c r="B98" s="1136"/>
      <c r="C98" s="1136"/>
      <c r="D98" s="1136"/>
      <c r="E98" s="183">
        <v>50</v>
      </c>
      <c r="F98" s="183" t="s">
        <v>137</v>
      </c>
      <c r="G98" s="1137">
        <v>635</v>
      </c>
      <c r="H98" s="1137"/>
      <c r="I98" s="137">
        <f t="shared" si="1"/>
        <v>762</v>
      </c>
    </row>
    <row r="99" spans="1:9" ht="14.25" customHeight="1" x14ac:dyDescent="0.25">
      <c r="A99" s="1136" t="s">
        <v>222</v>
      </c>
      <c r="B99" s="1136"/>
      <c r="C99" s="1136"/>
      <c r="D99" s="1136"/>
      <c r="E99" s="183">
        <v>50</v>
      </c>
      <c r="F99" s="183" t="s">
        <v>137</v>
      </c>
      <c r="G99" s="1137">
        <v>805</v>
      </c>
      <c r="H99" s="1137"/>
      <c r="I99" s="137">
        <f t="shared" si="1"/>
        <v>966</v>
      </c>
    </row>
    <row r="100" spans="1:9" ht="14.25" customHeight="1" x14ac:dyDescent="0.25">
      <c r="A100" s="1136" t="s">
        <v>223</v>
      </c>
      <c r="B100" s="1136"/>
      <c r="C100" s="1136"/>
      <c r="D100" s="1136"/>
      <c r="E100" s="183">
        <v>50</v>
      </c>
      <c r="F100" s="183" t="s">
        <v>137</v>
      </c>
      <c r="G100" s="1137">
        <v>1150</v>
      </c>
      <c r="H100" s="1137"/>
      <c r="I100" s="137">
        <f t="shared" si="1"/>
        <v>1380</v>
      </c>
    </row>
    <row r="101" spans="1:9" ht="14.25" customHeight="1" x14ac:dyDescent="0.25">
      <c r="A101" s="1138" t="s">
        <v>224</v>
      </c>
      <c r="B101" s="1138"/>
      <c r="C101" s="1138"/>
      <c r="D101" s="1138"/>
      <c r="E101" s="184">
        <v>50</v>
      </c>
      <c r="F101" s="184" t="s">
        <v>137</v>
      </c>
      <c r="G101" s="1139">
        <v>1440</v>
      </c>
      <c r="H101" s="1139"/>
      <c r="I101" s="185">
        <f t="shared" si="1"/>
        <v>1728</v>
      </c>
    </row>
    <row r="102" spans="1:9" ht="15.75" customHeight="1" x14ac:dyDescent="0.25">
      <c r="A102" s="1144" t="s">
        <v>182</v>
      </c>
      <c r="B102" s="1144"/>
      <c r="C102" s="1144"/>
      <c r="D102" s="1144"/>
      <c r="E102" s="1144"/>
      <c r="F102" s="1144"/>
      <c r="G102" s="1144"/>
      <c r="H102" s="1144"/>
      <c r="I102" s="1144"/>
    </row>
    <row r="103" spans="1:9" ht="18.75" customHeight="1" x14ac:dyDescent="0.25">
      <c r="A103" s="1145" t="s">
        <v>183</v>
      </c>
      <c r="B103" s="1145"/>
      <c r="C103" s="1145"/>
      <c r="D103" s="1145"/>
      <c r="E103" s="1145"/>
      <c r="F103" s="1145"/>
      <c r="G103" s="1145"/>
      <c r="H103" s="1145"/>
      <c r="I103" s="1145"/>
    </row>
    <row r="104" spans="1:9" ht="12.75" customHeight="1" x14ac:dyDescent="0.25">
      <c r="A104" s="1126" t="s">
        <v>16</v>
      </c>
      <c r="B104" s="1126"/>
      <c r="C104" s="1126"/>
      <c r="D104" s="1126"/>
      <c r="E104" s="1126"/>
      <c r="F104" s="1126"/>
      <c r="G104" s="1126"/>
      <c r="H104" s="1126"/>
      <c r="I104" s="1126"/>
    </row>
    <row r="105" spans="1:9" ht="12.75" customHeight="1" x14ac:dyDescent="0.25">
      <c r="A105" s="1126" t="s">
        <v>129</v>
      </c>
      <c r="B105" s="1126"/>
      <c r="C105" s="1126"/>
      <c r="D105" s="1126"/>
      <c r="E105" s="1126"/>
      <c r="F105" s="1126"/>
      <c r="G105" s="1126"/>
      <c r="H105" s="1126"/>
      <c r="I105" s="1126"/>
    </row>
    <row r="106" spans="1:9" ht="15" customHeight="1" x14ac:dyDescent="0.25">
      <c r="A106" s="1127" t="s">
        <v>18</v>
      </c>
      <c r="B106" s="1127"/>
      <c r="C106" s="1127"/>
      <c r="D106" s="1127"/>
      <c r="E106" s="1127"/>
      <c r="F106" s="1127"/>
      <c r="G106" s="1127"/>
      <c r="H106" s="1127"/>
      <c r="I106" s="1127"/>
    </row>
    <row r="107" spans="1:9" ht="15" customHeight="1" x14ac:dyDescent="0.25">
      <c r="A107" s="962" t="s">
        <v>130</v>
      </c>
      <c r="B107" s="962"/>
      <c r="C107" s="962"/>
      <c r="D107" s="962"/>
      <c r="E107" s="962"/>
      <c r="F107" s="962"/>
      <c r="G107" s="962"/>
      <c r="H107" s="962"/>
      <c r="I107" s="962"/>
    </row>
    <row r="108" spans="1:9" ht="12" customHeight="1" x14ac:dyDescent="0.25">
      <c r="A108" s="1148" t="s">
        <v>64</v>
      </c>
      <c r="B108" s="1148"/>
      <c r="C108" s="1148"/>
      <c r="D108" s="1148"/>
      <c r="E108" s="1149" t="s">
        <v>131</v>
      </c>
      <c r="F108" s="1150" t="s">
        <v>132</v>
      </c>
      <c r="G108" s="1146" t="s">
        <v>133</v>
      </c>
      <c r="H108" s="1146"/>
      <c r="I108" s="1147" t="s">
        <v>134</v>
      </c>
    </row>
    <row r="109" spans="1:9" ht="12" customHeight="1" x14ac:dyDescent="0.25">
      <c r="A109" s="1148"/>
      <c r="B109" s="1148"/>
      <c r="C109" s="1148"/>
      <c r="D109" s="1148"/>
      <c r="E109" s="1149"/>
      <c r="F109" s="1150"/>
      <c r="G109" s="1146"/>
      <c r="H109" s="1146"/>
      <c r="I109" s="1147"/>
    </row>
    <row r="110" spans="1:9" ht="15" customHeight="1" x14ac:dyDescent="0.25">
      <c r="A110" s="1133" t="s">
        <v>225</v>
      </c>
      <c r="B110" s="1133"/>
      <c r="C110" s="1133"/>
      <c r="D110" s="1133"/>
      <c r="E110" s="1133"/>
      <c r="F110" s="1133"/>
      <c r="G110" s="1133"/>
      <c r="H110" s="1133"/>
      <c r="I110" s="1133"/>
    </row>
    <row r="111" spans="1:9" ht="15" customHeight="1" x14ac:dyDescent="0.25">
      <c r="A111" s="1134" t="s">
        <v>226</v>
      </c>
      <c r="B111" s="1134"/>
      <c r="C111" s="190" t="s">
        <v>227</v>
      </c>
      <c r="D111" s="181" t="s">
        <v>228</v>
      </c>
      <c r="E111" s="181">
        <v>50</v>
      </c>
      <c r="F111" s="181" t="s">
        <v>137</v>
      </c>
      <c r="G111" s="1135">
        <v>1650</v>
      </c>
      <c r="H111" s="1135"/>
      <c r="I111" s="182">
        <f t="shared" ref="I111:I142" si="2">G111+(G111*20/100)</f>
        <v>1980</v>
      </c>
    </row>
    <row r="112" spans="1:9" ht="15" customHeight="1" x14ac:dyDescent="0.25">
      <c r="A112" s="1136" t="s">
        <v>226</v>
      </c>
      <c r="B112" s="1136"/>
      <c r="C112" s="191" t="s">
        <v>229</v>
      </c>
      <c r="D112" s="183" t="s">
        <v>228</v>
      </c>
      <c r="E112" s="183">
        <v>50</v>
      </c>
      <c r="F112" s="183" t="s">
        <v>137</v>
      </c>
      <c r="G112" s="1137">
        <v>2200</v>
      </c>
      <c r="H112" s="1137"/>
      <c r="I112" s="137">
        <f t="shared" si="2"/>
        <v>2640</v>
      </c>
    </row>
    <row r="113" spans="1:9" ht="15" customHeight="1" x14ac:dyDescent="0.25">
      <c r="A113" s="1136" t="s">
        <v>226</v>
      </c>
      <c r="B113" s="1136"/>
      <c r="C113" s="191" t="s">
        <v>230</v>
      </c>
      <c r="D113" s="183" t="s">
        <v>228</v>
      </c>
      <c r="E113" s="183">
        <v>50</v>
      </c>
      <c r="F113" s="183" t="s">
        <v>137</v>
      </c>
      <c r="G113" s="1137">
        <v>3300</v>
      </c>
      <c r="H113" s="1137"/>
      <c r="I113" s="137">
        <f t="shared" si="2"/>
        <v>3960</v>
      </c>
    </row>
    <row r="114" spans="1:9" ht="15" customHeight="1" x14ac:dyDescent="0.25">
      <c r="A114" s="1136" t="s">
        <v>226</v>
      </c>
      <c r="B114" s="1136"/>
      <c r="C114" s="191" t="s">
        <v>231</v>
      </c>
      <c r="D114" s="183" t="s">
        <v>228</v>
      </c>
      <c r="E114" s="183">
        <v>20</v>
      </c>
      <c r="F114" s="183" t="s">
        <v>137</v>
      </c>
      <c r="G114" s="1137">
        <v>1760</v>
      </c>
      <c r="H114" s="1137"/>
      <c r="I114" s="137">
        <f t="shared" si="2"/>
        <v>2112</v>
      </c>
    </row>
    <row r="115" spans="1:9" ht="15" customHeight="1" x14ac:dyDescent="0.25">
      <c r="A115" s="1136" t="s">
        <v>226</v>
      </c>
      <c r="B115" s="1136"/>
      <c r="C115" s="191" t="s">
        <v>232</v>
      </c>
      <c r="D115" s="183" t="s">
        <v>228</v>
      </c>
      <c r="E115" s="183">
        <v>20</v>
      </c>
      <c r="F115" s="183" t="s">
        <v>137</v>
      </c>
      <c r="G115" s="1137">
        <v>1980</v>
      </c>
      <c r="H115" s="1137"/>
      <c r="I115" s="137">
        <f t="shared" si="2"/>
        <v>2376</v>
      </c>
    </row>
    <row r="116" spans="1:9" ht="15" customHeight="1" x14ac:dyDescent="0.25">
      <c r="A116" s="1136" t="s">
        <v>226</v>
      </c>
      <c r="B116" s="1136"/>
      <c r="C116" s="191" t="s">
        <v>233</v>
      </c>
      <c r="D116" s="183" t="s">
        <v>228</v>
      </c>
      <c r="E116" s="183">
        <v>10</v>
      </c>
      <c r="F116" s="183" t="s">
        <v>137</v>
      </c>
      <c r="G116" s="1137">
        <v>1980</v>
      </c>
      <c r="H116" s="1137"/>
      <c r="I116" s="137">
        <f t="shared" si="2"/>
        <v>2376</v>
      </c>
    </row>
    <row r="117" spans="1:9" ht="15" customHeight="1" x14ac:dyDescent="0.25">
      <c r="A117" s="1140" t="s">
        <v>226</v>
      </c>
      <c r="B117" s="1140"/>
      <c r="C117" s="192" t="s">
        <v>234</v>
      </c>
      <c r="D117" s="186" t="s">
        <v>228</v>
      </c>
      <c r="E117" s="186">
        <v>10</v>
      </c>
      <c r="F117" s="186" t="s">
        <v>137</v>
      </c>
      <c r="G117" s="1141">
        <v>2970</v>
      </c>
      <c r="H117" s="1141"/>
      <c r="I117" s="187">
        <f t="shared" si="2"/>
        <v>3564</v>
      </c>
    </row>
    <row r="118" spans="1:9" ht="15" customHeight="1" x14ac:dyDescent="0.25">
      <c r="A118" s="1142" t="s">
        <v>235</v>
      </c>
      <c r="B118" s="1142"/>
      <c r="C118" s="193" t="s">
        <v>227</v>
      </c>
      <c r="D118" s="188" t="s">
        <v>228</v>
      </c>
      <c r="E118" s="188">
        <v>50</v>
      </c>
      <c r="F118" s="188" t="s">
        <v>137</v>
      </c>
      <c r="G118" s="1143">
        <v>1925</v>
      </c>
      <c r="H118" s="1143"/>
      <c r="I118" s="189">
        <f t="shared" si="2"/>
        <v>2310</v>
      </c>
    </row>
    <row r="119" spans="1:9" ht="14.25" customHeight="1" x14ac:dyDescent="0.25">
      <c r="A119" s="1136" t="s">
        <v>235</v>
      </c>
      <c r="B119" s="1136"/>
      <c r="C119" s="191" t="s">
        <v>229</v>
      </c>
      <c r="D119" s="183" t="s">
        <v>228</v>
      </c>
      <c r="E119" s="183">
        <v>50</v>
      </c>
      <c r="F119" s="183" t="s">
        <v>137</v>
      </c>
      <c r="G119" s="1137">
        <v>2475</v>
      </c>
      <c r="H119" s="1137"/>
      <c r="I119" s="137">
        <f t="shared" si="2"/>
        <v>2970</v>
      </c>
    </row>
    <row r="120" spans="1:9" ht="14.25" customHeight="1" x14ac:dyDescent="0.25">
      <c r="A120" s="1136" t="s">
        <v>235</v>
      </c>
      <c r="B120" s="1136"/>
      <c r="C120" s="191" t="s">
        <v>230</v>
      </c>
      <c r="D120" s="183" t="s">
        <v>228</v>
      </c>
      <c r="E120" s="183">
        <v>50</v>
      </c>
      <c r="F120" s="183" t="s">
        <v>137</v>
      </c>
      <c r="G120" s="1137">
        <v>4125</v>
      </c>
      <c r="H120" s="1137"/>
      <c r="I120" s="137">
        <f t="shared" si="2"/>
        <v>4950</v>
      </c>
    </row>
    <row r="121" spans="1:9" ht="14.25" customHeight="1" x14ac:dyDescent="0.25">
      <c r="A121" s="1136" t="s">
        <v>235</v>
      </c>
      <c r="B121" s="1136"/>
      <c r="C121" s="191" t="s">
        <v>231</v>
      </c>
      <c r="D121" s="183" t="s">
        <v>228</v>
      </c>
      <c r="E121" s="183">
        <v>20</v>
      </c>
      <c r="F121" s="183" t="s">
        <v>137</v>
      </c>
      <c r="G121" s="1137">
        <v>2090</v>
      </c>
      <c r="H121" s="1137"/>
      <c r="I121" s="137">
        <f t="shared" si="2"/>
        <v>2508</v>
      </c>
    </row>
    <row r="122" spans="1:9" ht="14.25" customHeight="1" x14ac:dyDescent="0.25">
      <c r="A122" s="1138" t="s">
        <v>235</v>
      </c>
      <c r="B122" s="1138"/>
      <c r="C122" s="194" t="s">
        <v>232</v>
      </c>
      <c r="D122" s="184" t="s">
        <v>228</v>
      </c>
      <c r="E122" s="184">
        <v>20</v>
      </c>
      <c r="F122" s="184" t="s">
        <v>137</v>
      </c>
      <c r="G122" s="1139">
        <v>2530</v>
      </c>
      <c r="H122" s="1139"/>
      <c r="I122" s="185">
        <f t="shared" si="2"/>
        <v>3036</v>
      </c>
    </row>
    <row r="123" spans="1:9" ht="14.25" customHeight="1" x14ac:dyDescent="0.25">
      <c r="A123" s="195" t="s">
        <v>236</v>
      </c>
      <c r="B123" s="190"/>
      <c r="C123" s="190" t="s">
        <v>227</v>
      </c>
      <c r="D123" s="181" t="s">
        <v>228</v>
      </c>
      <c r="E123" s="181">
        <v>50</v>
      </c>
      <c r="F123" s="181" t="s">
        <v>137</v>
      </c>
      <c r="G123" s="1135">
        <v>5500</v>
      </c>
      <c r="H123" s="1135"/>
      <c r="I123" s="182">
        <f t="shared" si="2"/>
        <v>6600</v>
      </c>
    </row>
    <row r="124" spans="1:9" ht="14.25" customHeight="1" x14ac:dyDescent="0.25">
      <c r="A124" s="196" t="s">
        <v>236</v>
      </c>
      <c r="B124" s="191"/>
      <c r="C124" s="191" t="s">
        <v>229</v>
      </c>
      <c r="D124" s="183" t="s">
        <v>228</v>
      </c>
      <c r="E124" s="183">
        <v>50</v>
      </c>
      <c r="F124" s="183" t="s">
        <v>137</v>
      </c>
      <c r="G124" s="1137">
        <v>7700</v>
      </c>
      <c r="H124" s="1137"/>
      <c r="I124" s="137">
        <f t="shared" si="2"/>
        <v>9240</v>
      </c>
    </row>
    <row r="125" spans="1:9" ht="14.25" customHeight="1" x14ac:dyDescent="0.25">
      <c r="A125" s="196" t="s">
        <v>236</v>
      </c>
      <c r="B125" s="191"/>
      <c r="C125" s="191" t="s">
        <v>230</v>
      </c>
      <c r="D125" s="183" t="s">
        <v>228</v>
      </c>
      <c r="E125" s="183">
        <v>50</v>
      </c>
      <c r="F125" s="183" t="s">
        <v>137</v>
      </c>
      <c r="G125" s="1137">
        <v>9900</v>
      </c>
      <c r="H125" s="1137"/>
      <c r="I125" s="137">
        <f t="shared" si="2"/>
        <v>11880</v>
      </c>
    </row>
    <row r="126" spans="1:9" ht="14.25" customHeight="1" x14ac:dyDescent="0.25">
      <c r="A126" s="196" t="s">
        <v>236</v>
      </c>
      <c r="B126" s="191"/>
      <c r="C126" s="191" t="s">
        <v>231</v>
      </c>
      <c r="D126" s="183" t="s">
        <v>228</v>
      </c>
      <c r="E126" s="183">
        <v>20</v>
      </c>
      <c r="F126" s="183" t="s">
        <v>137</v>
      </c>
      <c r="G126" s="1137">
        <v>5500</v>
      </c>
      <c r="H126" s="1137"/>
      <c r="I126" s="137">
        <f t="shared" si="2"/>
        <v>6600</v>
      </c>
    </row>
    <row r="127" spans="1:9" ht="14.25" customHeight="1" x14ac:dyDescent="0.25">
      <c r="A127" s="197" t="s">
        <v>236</v>
      </c>
      <c r="B127" s="192"/>
      <c r="C127" s="192" t="s">
        <v>232</v>
      </c>
      <c r="D127" s="186" t="s">
        <v>228</v>
      </c>
      <c r="E127" s="186">
        <v>20</v>
      </c>
      <c r="F127" s="186" t="s">
        <v>137</v>
      </c>
      <c r="G127" s="1141">
        <v>6600</v>
      </c>
      <c r="H127" s="1141"/>
      <c r="I127" s="187">
        <f t="shared" si="2"/>
        <v>7920</v>
      </c>
    </row>
    <row r="128" spans="1:9" ht="14.25" customHeight="1" x14ac:dyDescent="0.25">
      <c r="A128" s="1134" t="s">
        <v>226</v>
      </c>
      <c r="B128" s="1134"/>
      <c r="C128" s="190" t="s">
        <v>227</v>
      </c>
      <c r="D128" s="181" t="s">
        <v>237</v>
      </c>
      <c r="E128" s="181">
        <v>50</v>
      </c>
      <c r="F128" s="181" t="s">
        <v>137</v>
      </c>
      <c r="G128" s="1135">
        <v>330</v>
      </c>
      <c r="H128" s="1135"/>
      <c r="I128" s="182">
        <f t="shared" si="2"/>
        <v>396</v>
      </c>
    </row>
    <row r="129" spans="1:9" ht="14.25" customHeight="1" x14ac:dyDescent="0.25">
      <c r="A129" s="1136" t="s">
        <v>226</v>
      </c>
      <c r="B129" s="1136"/>
      <c r="C129" s="191" t="s">
        <v>229</v>
      </c>
      <c r="D129" s="183" t="s">
        <v>237</v>
      </c>
      <c r="E129" s="183">
        <v>50</v>
      </c>
      <c r="F129" s="183" t="s">
        <v>137</v>
      </c>
      <c r="G129" s="1137">
        <v>385</v>
      </c>
      <c r="H129" s="1137"/>
      <c r="I129" s="137">
        <f t="shared" si="2"/>
        <v>462</v>
      </c>
    </row>
    <row r="130" spans="1:9" ht="14.25" customHeight="1" x14ac:dyDescent="0.25">
      <c r="A130" s="1136" t="s">
        <v>226</v>
      </c>
      <c r="B130" s="1136"/>
      <c r="C130" s="191" t="s">
        <v>230</v>
      </c>
      <c r="D130" s="183" t="s">
        <v>237</v>
      </c>
      <c r="E130" s="183">
        <v>50</v>
      </c>
      <c r="F130" s="183" t="s">
        <v>137</v>
      </c>
      <c r="G130" s="1137">
        <v>550</v>
      </c>
      <c r="H130" s="1137"/>
      <c r="I130" s="137">
        <f t="shared" si="2"/>
        <v>660</v>
      </c>
    </row>
    <row r="131" spans="1:9" ht="14.25" customHeight="1" x14ac:dyDescent="0.25">
      <c r="A131" s="1136" t="s">
        <v>226</v>
      </c>
      <c r="B131" s="1136"/>
      <c r="C131" s="191" t="s">
        <v>231</v>
      </c>
      <c r="D131" s="183" t="s">
        <v>237</v>
      </c>
      <c r="E131" s="183">
        <v>50</v>
      </c>
      <c r="F131" s="183" t="s">
        <v>137</v>
      </c>
      <c r="G131" s="1137">
        <v>825</v>
      </c>
      <c r="H131" s="1137"/>
      <c r="I131" s="137">
        <f t="shared" si="2"/>
        <v>990</v>
      </c>
    </row>
    <row r="132" spans="1:9" ht="14.25" customHeight="1" x14ac:dyDescent="0.25">
      <c r="A132" s="1140" t="s">
        <v>226</v>
      </c>
      <c r="B132" s="1140"/>
      <c r="C132" s="192" t="s">
        <v>232</v>
      </c>
      <c r="D132" s="186" t="s">
        <v>238</v>
      </c>
      <c r="E132" s="186">
        <v>25</v>
      </c>
      <c r="F132" s="186" t="s">
        <v>137</v>
      </c>
      <c r="G132" s="1141">
        <v>550</v>
      </c>
      <c r="H132" s="1141"/>
      <c r="I132" s="187">
        <f t="shared" si="2"/>
        <v>660</v>
      </c>
    </row>
    <row r="133" spans="1:9" ht="14.25" customHeight="1" x14ac:dyDescent="0.25">
      <c r="A133" s="1142" t="s">
        <v>235</v>
      </c>
      <c r="B133" s="1142"/>
      <c r="C133" s="193" t="s">
        <v>227</v>
      </c>
      <c r="D133" s="188" t="s">
        <v>237</v>
      </c>
      <c r="E133" s="188">
        <v>50</v>
      </c>
      <c r="F133" s="188" t="s">
        <v>137</v>
      </c>
      <c r="G133" s="1143">
        <v>330</v>
      </c>
      <c r="H133" s="1143"/>
      <c r="I133" s="189">
        <f t="shared" si="2"/>
        <v>396</v>
      </c>
    </row>
    <row r="134" spans="1:9" ht="14.25" customHeight="1" x14ac:dyDescent="0.25">
      <c r="A134" s="1136" t="s">
        <v>235</v>
      </c>
      <c r="B134" s="1136"/>
      <c r="C134" s="191" t="s">
        <v>229</v>
      </c>
      <c r="D134" s="183" t="s">
        <v>237</v>
      </c>
      <c r="E134" s="183">
        <v>50</v>
      </c>
      <c r="F134" s="183" t="s">
        <v>137</v>
      </c>
      <c r="G134" s="1137">
        <v>440</v>
      </c>
      <c r="H134" s="1137"/>
      <c r="I134" s="137">
        <f t="shared" si="2"/>
        <v>528</v>
      </c>
    </row>
    <row r="135" spans="1:9" ht="14.25" customHeight="1" x14ac:dyDescent="0.25">
      <c r="A135" s="1136" t="s">
        <v>235</v>
      </c>
      <c r="B135" s="1136"/>
      <c r="C135" s="191" t="s">
        <v>230</v>
      </c>
      <c r="D135" s="183" t="s">
        <v>237</v>
      </c>
      <c r="E135" s="183">
        <v>50</v>
      </c>
      <c r="F135" s="183" t="s">
        <v>137</v>
      </c>
      <c r="G135" s="1137">
        <v>715</v>
      </c>
      <c r="H135" s="1137"/>
      <c r="I135" s="137">
        <f t="shared" si="2"/>
        <v>858</v>
      </c>
    </row>
    <row r="136" spans="1:9" ht="14.25" customHeight="1" x14ac:dyDescent="0.25">
      <c r="A136" s="1136" t="s">
        <v>235</v>
      </c>
      <c r="B136" s="1136"/>
      <c r="C136" s="191" t="s">
        <v>231</v>
      </c>
      <c r="D136" s="183" t="s">
        <v>237</v>
      </c>
      <c r="E136" s="183">
        <v>50</v>
      </c>
      <c r="F136" s="183" t="s">
        <v>137</v>
      </c>
      <c r="G136" s="1137">
        <v>880</v>
      </c>
      <c r="H136" s="1137"/>
      <c r="I136" s="137">
        <f t="shared" si="2"/>
        <v>1056</v>
      </c>
    </row>
    <row r="137" spans="1:9" ht="14.25" customHeight="1" x14ac:dyDescent="0.25">
      <c r="A137" s="1138" t="s">
        <v>235</v>
      </c>
      <c r="B137" s="1138"/>
      <c r="C137" s="194" t="s">
        <v>232</v>
      </c>
      <c r="D137" s="184" t="s">
        <v>238</v>
      </c>
      <c r="E137" s="184">
        <v>25</v>
      </c>
      <c r="F137" s="184" t="s">
        <v>137</v>
      </c>
      <c r="G137" s="1139">
        <v>687</v>
      </c>
      <c r="H137" s="1139"/>
      <c r="I137" s="185">
        <f t="shared" si="2"/>
        <v>824.4</v>
      </c>
    </row>
    <row r="138" spans="1:9" ht="14.25" customHeight="1" x14ac:dyDescent="0.25">
      <c r="A138" s="195" t="s">
        <v>236</v>
      </c>
      <c r="B138" s="190"/>
      <c r="C138" s="190" t="s">
        <v>227</v>
      </c>
      <c r="D138" s="181" t="s">
        <v>237</v>
      </c>
      <c r="E138" s="181">
        <v>50</v>
      </c>
      <c r="F138" s="181" t="s">
        <v>137</v>
      </c>
      <c r="G138" s="1135">
        <v>990</v>
      </c>
      <c r="H138" s="1135"/>
      <c r="I138" s="182">
        <f t="shared" si="2"/>
        <v>1188</v>
      </c>
    </row>
    <row r="139" spans="1:9" ht="14.25" customHeight="1" x14ac:dyDescent="0.25">
      <c r="A139" s="196" t="s">
        <v>236</v>
      </c>
      <c r="B139" s="191"/>
      <c r="C139" s="191" t="s">
        <v>229</v>
      </c>
      <c r="D139" s="183" t="s">
        <v>237</v>
      </c>
      <c r="E139" s="183">
        <v>50</v>
      </c>
      <c r="F139" s="183" t="s">
        <v>137</v>
      </c>
      <c r="G139" s="1137">
        <v>1375</v>
      </c>
      <c r="H139" s="1137"/>
      <c r="I139" s="137">
        <f t="shared" si="2"/>
        <v>1650</v>
      </c>
    </row>
    <row r="140" spans="1:9" ht="14.25" customHeight="1" x14ac:dyDescent="0.25">
      <c r="A140" s="196" t="s">
        <v>236</v>
      </c>
      <c r="B140" s="191"/>
      <c r="C140" s="191" t="s">
        <v>230</v>
      </c>
      <c r="D140" s="183" t="s">
        <v>237</v>
      </c>
      <c r="E140" s="183">
        <v>50</v>
      </c>
      <c r="F140" s="183" t="s">
        <v>137</v>
      </c>
      <c r="G140" s="1137">
        <v>1925</v>
      </c>
      <c r="H140" s="1137"/>
      <c r="I140" s="137">
        <f t="shared" si="2"/>
        <v>2310</v>
      </c>
    </row>
    <row r="141" spans="1:9" ht="14.25" customHeight="1" x14ac:dyDescent="0.25">
      <c r="A141" s="196" t="s">
        <v>236</v>
      </c>
      <c r="B141" s="191"/>
      <c r="C141" s="191" t="s">
        <v>231</v>
      </c>
      <c r="D141" s="183" t="s">
        <v>237</v>
      </c>
      <c r="E141" s="183">
        <v>50</v>
      </c>
      <c r="F141" s="183" t="s">
        <v>137</v>
      </c>
      <c r="G141" s="1137">
        <v>2475</v>
      </c>
      <c r="H141" s="1137"/>
      <c r="I141" s="137">
        <f t="shared" si="2"/>
        <v>2970</v>
      </c>
    </row>
    <row r="142" spans="1:9" ht="14.25" customHeight="1" x14ac:dyDescent="0.25">
      <c r="A142" s="197" t="s">
        <v>236</v>
      </c>
      <c r="B142" s="192"/>
      <c r="C142" s="192" t="s">
        <v>232</v>
      </c>
      <c r="D142" s="186" t="s">
        <v>238</v>
      </c>
      <c r="E142" s="186">
        <v>25</v>
      </c>
      <c r="F142" s="186" t="s">
        <v>137</v>
      </c>
      <c r="G142" s="1141">
        <v>1787</v>
      </c>
      <c r="H142" s="1141"/>
      <c r="I142" s="187">
        <f t="shared" si="2"/>
        <v>2144.4</v>
      </c>
    </row>
    <row r="143" spans="1:9" ht="15" customHeight="1" x14ac:dyDescent="0.25">
      <c r="A143" s="1151" t="s">
        <v>239</v>
      </c>
      <c r="B143" s="1151"/>
      <c r="C143" s="1151"/>
      <c r="D143" s="1151"/>
      <c r="E143" s="1151"/>
      <c r="F143" s="1151"/>
      <c r="G143" s="1151"/>
      <c r="H143" s="1151"/>
      <c r="I143" s="1151"/>
    </row>
    <row r="144" spans="1:9" ht="14.25" customHeight="1" x14ac:dyDescent="0.25">
      <c r="A144" s="1134" t="s">
        <v>240</v>
      </c>
      <c r="B144" s="1134"/>
      <c r="C144" s="190" t="s">
        <v>241</v>
      </c>
      <c r="D144" s="181" t="s">
        <v>242</v>
      </c>
      <c r="E144" s="181">
        <v>1000</v>
      </c>
      <c r="F144" s="181" t="s">
        <v>9</v>
      </c>
      <c r="G144" s="1152">
        <v>0.62</v>
      </c>
      <c r="H144" s="1152"/>
      <c r="I144" s="198">
        <f t="shared" ref="I144:I150" si="3">G144+(G144*20/100)</f>
        <v>0.74399999999999999</v>
      </c>
    </row>
    <row r="145" spans="1:9" ht="14.25" customHeight="1" x14ac:dyDescent="0.25">
      <c r="A145" s="1136" t="s">
        <v>240</v>
      </c>
      <c r="B145" s="1136"/>
      <c r="C145" s="191" t="s">
        <v>241</v>
      </c>
      <c r="D145" s="183" t="s">
        <v>243</v>
      </c>
      <c r="E145" s="183">
        <v>1000</v>
      </c>
      <c r="F145" s="183" t="s">
        <v>9</v>
      </c>
      <c r="G145" s="1153">
        <v>0.81</v>
      </c>
      <c r="H145" s="1153"/>
      <c r="I145" s="199">
        <f t="shared" si="3"/>
        <v>0.97200000000000009</v>
      </c>
    </row>
    <row r="146" spans="1:9" ht="14.25" customHeight="1" x14ac:dyDescent="0.25">
      <c r="A146" s="1136" t="s">
        <v>240</v>
      </c>
      <c r="B146" s="1136"/>
      <c r="C146" s="191" t="s">
        <v>241</v>
      </c>
      <c r="D146" s="183" t="s">
        <v>244</v>
      </c>
      <c r="E146" s="183">
        <v>1000</v>
      </c>
      <c r="F146" s="183" t="s">
        <v>9</v>
      </c>
      <c r="G146" s="1153">
        <v>0.97</v>
      </c>
      <c r="H146" s="1153"/>
      <c r="I146" s="199">
        <f t="shared" si="3"/>
        <v>1.1639999999999999</v>
      </c>
    </row>
    <row r="147" spans="1:9" ht="14.25" customHeight="1" x14ac:dyDescent="0.25">
      <c r="A147" s="1136" t="s">
        <v>240</v>
      </c>
      <c r="B147" s="1136"/>
      <c r="C147" s="191" t="s">
        <v>241</v>
      </c>
      <c r="D147" s="183" t="s">
        <v>245</v>
      </c>
      <c r="E147" s="183">
        <v>1000</v>
      </c>
      <c r="F147" s="183" t="s">
        <v>9</v>
      </c>
      <c r="G147" s="1153">
        <v>1.1599999999999999</v>
      </c>
      <c r="H147" s="1153"/>
      <c r="I147" s="199">
        <f t="shared" si="3"/>
        <v>1.3919999999999999</v>
      </c>
    </row>
    <row r="148" spans="1:9" ht="14.25" customHeight="1" x14ac:dyDescent="0.25">
      <c r="A148" s="1136" t="s">
        <v>240</v>
      </c>
      <c r="B148" s="1136"/>
      <c r="C148" s="191" t="s">
        <v>246</v>
      </c>
      <c r="D148" s="183" t="s">
        <v>242</v>
      </c>
      <c r="E148" s="183">
        <v>1000</v>
      </c>
      <c r="F148" s="183" t="s">
        <v>9</v>
      </c>
      <c r="G148" s="1153">
        <v>0.74</v>
      </c>
      <c r="H148" s="1153"/>
      <c r="I148" s="199">
        <f t="shared" si="3"/>
        <v>0.88800000000000001</v>
      </c>
    </row>
    <row r="149" spans="1:9" ht="14.25" customHeight="1" x14ac:dyDescent="0.25">
      <c r="A149" s="1136" t="s">
        <v>240</v>
      </c>
      <c r="B149" s="1136"/>
      <c r="C149" s="191" t="s">
        <v>246</v>
      </c>
      <c r="D149" s="183" t="s">
        <v>243</v>
      </c>
      <c r="E149" s="183">
        <v>1000</v>
      </c>
      <c r="F149" s="183" t="s">
        <v>9</v>
      </c>
      <c r="G149" s="1153">
        <v>0.96</v>
      </c>
      <c r="H149" s="1153"/>
      <c r="I149" s="199">
        <f t="shared" si="3"/>
        <v>1.1519999999999999</v>
      </c>
    </row>
    <row r="150" spans="1:9" ht="14.25" customHeight="1" x14ac:dyDescent="0.25">
      <c r="A150" s="1138" t="s">
        <v>240</v>
      </c>
      <c r="B150" s="1138"/>
      <c r="C150" s="194" t="s">
        <v>246</v>
      </c>
      <c r="D150" s="184" t="s">
        <v>244</v>
      </c>
      <c r="E150" s="184">
        <v>1000</v>
      </c>
      <c r="F150" s="184" t="s">
        <v>9</v>
      </c>
      <c r="G150" s="1154">
        <v>1.1599999999999999</v>
      </c>
      <c r="H150" s="1154"/>
      <c r="I150" s="200">
        <f t="shared" si="3"/>
        <v>1.3919999999999999</v>
      </c>
    </row>
    <row r="151" spans="1:9" ht="15.75" customHeight="1" x14ac:dyDescent="0.25">
      <c r="A151" s="1144" t="s">
        <v>182</v>
      </c>
      <c r="B151" s="1144"/>
      <c r="C151" s="1144"/>
      <c r="D151" s="1144"/>
      <c r="E151" s="1144"/>
      <c r="F151" s="1144"/>
      <c r="G151" s="1144"/>
      <c r="H151" s="1144"/>
      <c r="I151" s="1144"/>
    </row>
    <row r="152" spans="1:9" ht="18.75" customHeight="1" x14ac:dyDescent="0.25">
      <c r="A152" s="1145" t="s">
        <v>183</v>
      </c>
      <c r="B152" s="1145"/>
      <c r="C152" s="1145"/>
      <c r="D152" s="1145"/>
      <c r="E152" s="1145"/>
      <c r="F152" s="1145"/>
      <c r="G152" s="1145"/>
      <c r="H152" s="1145"/>
      <c r="I152" s="1145"/>
    </row>
    <row r="153" spans="1:9" ht="15" customHeight="1" x14ac:dyDescent="0.25">
      <c r="A153" s="1126" t="s">
        <v>16</v>
      </c>
      <c r="B153" s="1126"/>
      <c r="C153" s="1126"/>
      <c r="D153" s="1126"/>
      <c r="E153" s="1126"/>
      <c r="F153" s="1126"/>
      <c r="G153" s="1126"/>
      <c r="H153" s="1126"/>
      <c r="I153" s="1126"/>
    </row>
    <row r="154" spans="1:9" ht="15" customHeight="1" x14ac:dyDescent="0.25">
      <c r="A154" s="1126" t="s">
        <v>129</v>
      </c>
      <c r="B154" s="1126"/>
      <c r="C154" s="1126"/>
      <c r="D154" s="1126"/>
      <c r="E154" s="1126"/>
      <c r="F154" s="1126"/>
      <c r="G154" s="1126"/>
      <c r="H154" s="1126"/>
      <c r="I154" s="1126"/>
    </row>
    <row r="155" spans="1:9" ht="14.25" customHeight="1" x14ac:dyDescent="0.25">
      <c r="A155" s="1127" t="s">
        <v>18</v>
      </c>
      <c r="B155" s="1127"/>
      <c r="C155" s="1127"/>
      <c r="D155" s="1127"/>
      <c r="E155" s="1127"/>
      <c r="F155" s="1127"/>
      <c r="G155" s="1127"/>
      <c r="H155" s="1127"/>
      <c r="I155" s="1127"/>
    </row>
    <row r="156" spans="1:9" ht="15" customHeight="1" x14ac:dyDescent="0.25">
      <c r="A156" s="962" t="s">
        <v>130</v>
      </c>
      <c r="B156" s="962"/>
      <c r="C156" s="962"/>
      <c r="D156" s="962"/>
      <c r="E156" s="962"/>
      <c r="F156" s="962"/>
      <c r="G156" s="962"/>
      <c r="H156" s="962"/>
      <c r="I156" s="962"/>
    </row>
    <row r="157" spans="1:9" ht="25.5" customHeight="1" x14ac:dyDescent="0.25">
      <c r="A157" s="1155" t="s">
        <v>247</v>
      </c>
      <c r="B157" s="1155"/>
      <c r="C157" s="1155"/>
      <c r="D157" s="1155"/>
      <c r="E157" s="1155"/>
      <c r="F157" s="1155"/>
      <c r="G157" s="1155"/>
      <c r="H157" s="1155"/>
      <c r="I157" s="1155"/>
    </row>
    <row r="158" spans="1:9" ht="15" customHeight="1" x14ac:dyDescent="0.25">
      <c r="A158" s="1156" t="s">
        <v>248</v>
      </c>
      <c r="B158" s="1156"/>
      <c r="C158" s="1156"/>
      <c r="D158" s="1156"/>
      <c r="E158" s="1157" t="s">
        <v>249</v>
      </c>
      <c r="F158" s="1157"/>
      <c r="G158" s="1158" t="s">
        <v>66</v>
      </c>
      <c r="H158" s="1159" t="s">
        <v>250</v>
      </c>
      <c r="I158" s="1159"/>
    </row>
    <row r="159" spans="1:9" x14ac:dyDescent="0.25">
      <c r="A159" s="1156"/>
      <c r="B159" s="1156"/>
      <c r="C159" s="1156"/>
      <c r="D159" s="1156"/>
      <c r="E159" s="1157"/>
      <c r="F159" s="1157"/>
      <c r="G159" s="1158"/>
      <c r="H159" s="1159"/>
      <c r="I159" s="1159"/>
    </row>
    <row r="160" spans="1:9" ht="25.5" customHeight="1" x14ac:dyDescent="0.25">
      <c r="A160" s="1160" t="s">
        <v>251</v>
      </c>
      <c r="B160" s="1160"/>
      <c r="C160" s="1160"/>
      <c r="D160" s="1160"/>
      <c r="E160" s="1160"/>
      <c r="F160" s="1160"/>
      <c r="G160" s="1160"/>
      <c r="H160" s="1160"/>
      <c r="I160" s="1160"/>
    </row>
    <row r="161" spans="1:9" ht="17.25" customHeight="1" x14ac:dyDescent="0.25">
      <c r="A161" s="1161" t="s">
        <v>252</v>
      </c>
      <c r="B161" s="1161"/>
      <c r="C161" s="1161"/>
      <c r="D161" s="1161"/>
      <c r="E161" s="1162">
        <v>36</v>
      </c>
      <c r="F161" s="1162"/>
      <c r="G161" s="202" t="s">
        <v>9</v>
      </c>
      <c r="H161" s="1163">
        <v>27</v>
      </c>
      <c r="I161" s="1163"/>
    </row>
    <row r="162" spans="1:9" ht="17.25" customHeight="1" x14ac:dyDescent="0.25">
      <c r="A162" s="1161"/>
      <c r="B162" s="1161"/>
      <c r="C162" s="1161"/>
      <c r="D162" s="1161"/>
      <c r="E162" s="1162">
        <v>40</v>
      </c>
      <c r="F162" s="1162"/>
      <c r="G162" s="202" t="s">
        <v>9</v>
      </c>
      <c r="H162" s="1163">
        <v>27</v>
      </c>
      <c r="I162" s="1163"/>
    </row>
    <row r="163" spans="1:9" ht="25.5" customHeight="1" x14ac:dyDescent="0.25">
      <c r="A163" s="1161" t="s">
        <v>253</v>
      </c>
      <c r="B163" s="1161"/>
      <c r="C163" s="1161"/>
      <c r="D163" s="1161"/>
      <c r="E163" s="1164" t="s">
        <v>254</v>
      </c>
      <c r="F163" s="1164"/>
      <c r="G163" s="202" t="s">
        <v>9</v>
      </c>
      <c r="H163" s="1163">
        <v>27</v>
      </c>
      <c r="I163" s="1163"/>
    </row>
    <row r="164" spans="1:9" ht="18.75" customHeight="1" x14ac:dyDescent="0.25">
      <c r="A164" s="1165" t="s">
        <v>255</v>
      </c>
      <c r="B164" s="1165"/>
      <c r="C164" s="1165"/>
      <c r="D164" s="1165"/>
      <c r="E164" s="1162">
        <v>36</v>
      </c>
      <c r="F164" s="1162"/>
      <c r="G164" s="202" t="s">
        <v>9</v>
      </c>
      <c r="H164" s="1163">
        <v>35</v>
      </c>
      <c r="I164" s="1163"/>
    </row>
    <row r="165" spans="1:9" ht="18.75" customHeight="1" x14ac:dyDescent="0.25">
      <c r="A165" s="1165"/>
      <c r="B165" s="1165"/>
      <c r="C165" s="1165"/>
      <c r="D165" s="1165"/>
      <c r="E165" s="1162">
        <v>40</v>
      </c>
      <c r="F165" s="1162"/>
      <c r="G165" s="202" t="s">
        <v>9</v>
      </c>
      <c r="H165" s="1163">
        <v>35</v>
      </c>
      <c r="I165" s="1163"/>
    </row>
    <row r="166" spans="1:9" ht="21" customHeight="1" x14ac:dyDescent="0.25">
      <c r="A166" s="1165" t="s">
        <v>256</v>
      </c>
      <c r="B166" s="1165"/>
      <c r="C166" s="1165"/>
      <c r="D166" s="1165"/>
      <c r="E166" s="1164" t="s">
        <v>254</v>
      </c>
      <c r="F166" s="1164"/>
      <c r="G166" s="202" t="s">
        <v>9</v>
      </c>
      <c r="H166" s="1163">
        <v>35</v>
      </c>
      <c r="I166" s="1163"/>
    </row>
    <row r="167" spans="1:9" ht="25.5" customHeight="1" x14ac:dyDescent="0.25">
      <c r="A167" s="1160" t="s">
        <v>257</v>
      </c>
      <c r="B167" s="1160"/>
      <c r="C167" s="1160"/>
      <c r="D167" s="1160"/>
      <c r="E167" s="1160"/>
      <c r="F167" s="1160"/>
      <c r="G167" s="1160"/>
      <c r="H167" s="1160"/>
      <c r="I167" s="1160"/>
    </row>
    <row r="168" spans="1:9" ht="13.5" customHeight="1" x14ac:dyDescent="0.25">
      <c r="A168" s="1161" t="s">
        <v>258</v>
      </c>
      <c r="B168" s="1161"/>
      <c r="C168" s="1161"/>
      <c r="D168" s="1161"/>
      <c r="E168" s="1162">
        <v>40</v>
      </c>
      <c r="F168" s="1162"/>
      <c r="G168" s="202" t="s">
        <v>9</v>
      </c>
      <c r="H168" s="1163">
        <v>125</v>
      </c>
      <c r="I168" s="1163"/>
    </row>
    <row r="169" spans="1:9" ht="13.5" customHeight="1" x14ac:dyDescent="0.25">
      <c r="A169" s="1161"/>
      <c r="B169" s="1161"/>
      <c r="C169" s="1161"/>
      <c r="D169" s="1161"/>
      <c r="E169" s="1162">
        <v>60</v>
      </c>
      <c r="F169" s="1162"/>
      <c r="G169" s="202" t="s">
        <v>9</v>
      </c>
      <c r="H169" s="1163">
        <v>112</v>
      </c>
      <c r="I169" s="1163"/>
    </row>
    <row r="170" spans="1:9" ht="13.5" customHeight="1" x14ac:dyDescent="0.25">
      <c r="A170" s="1161"/>
      <c r="B170" s="1161"/>
      <c r="C170" s="1161"/>
      <c r="D170" s="1161"/>
      <c r="E170" s="1162">
        <v>80</v>
      </c>
      <c r="F170" s="1162"/>
      <c r="G170" s="202" t="s">
        <v>9</v>
      </c>
      <c r="H170" s="1163">
        <v>112</v>
      </c>
      <c r="I170" s="1163"/>
    </row>
    <row r="171" spans="1:9" ht="13.5" customHeight="1" x14ac:dyDescent="0.25">
      <c r="A171" s="1161"/>
      <c r="B171" s="1161"/>
      <c r="C171" s="1161"/>
      <c r="D171" s="1161"/>
      <c r="E171" s="1164" t="s">
        <v>259</v>
      </c>
      <c r="F171" s="1164"/>
      <c r="G171" s="202" t="s">
        <v>9</v>
      </c>
      <c r="H171" s="1163">
        <v>110</v>
      </c>
      <c r="I171" s="1163"/>
    </row>
    <row r="172" spans="1:9" ht="13.5" customHeight="1" x14ac:dyDescent="0.25">
      <c r="A172" s="1161" t="s">
        <v>260</v>
      </c>
      <c r="B172" s="1161"/>
      <c r="C172" s="1161"/>
      <c r="D172" s="1161"/>
      <c r="E172" s="1162">
        <v>60</v>
      </c>
      <c r="F172" s="1162"/>
      <c r="G172" s="202" t="s">
        <v>9</v>
      </c>
      <c r="H172" s="1163">
        <v>81</v>
      </c>
      <c r="I172" s="1163"/>
    </row>
    <row r="173" spans="1:9" ht="13.5" customHeight="1" x14ac:dyDescent="0.25">
      <c r="A173" s="1161"/>
      <c r="B173" s="1161"/>
      <c r="C173" s="1161"/>
      <c r="D173" s="1161"/>
      <c r="E173" s="1162">
        <v>80</v>
      </c>
      <c r="F173" s="1162"/>
      <c r="G173" s="202" t="s">
        <v>9</v>
      </c>
      <c r="H173" s="1163">
        <v>75</v>
      </c>
      <c r="I173" s="1163"/>
    </row>
    <row r="174" spans="1:9" ht="13.5" customHeight="1" x14ac:dyDescent="0.25">
      <c r="A174" s="1161"/>
      <c r="B174" s="1161"/>
      <c r="C174" s="1161"/>
      <c r="D174" s="1161"/>
      <c r="E174" s="1164" t="s">
        <v>259</v>
      </c>
      <c r="F174" s="1164"/>
      <c r="G174" s="202" t="s">
        <v>9</v>
      </c>
      <c r="H174" s="1163">
        <v>75</v>
      </c>
      <c r="I174" s="1163"/>
    </row>
    <row r="175" spans="1:9" ht="13.5" customHeight="1" x14ac:dyDescent="0.25">
      <c r="A175" s="1161" t="s">
        <v>261</v>
      </c>
      <c r="B175" s="1161"/>
      <c r="C175" s="1161"/>
      <c r="D175" s="1161"/>
      <c r="E175" s="1162">
        <v>40</v>
      </c>
      <c r="F175" s="1162"/>
      <c r="G175" s="202" t="s">
        <v>9</v>
      </c>
      <c r="H175" s="1163" t="s">
        <v>69</v>
      </c>
      <c r="I175" s="1163"/>
    </row>
    <row r="176" spans="1:9" ht="13.5" customHeight="1" x14ac:dyDescent="0.25">
      <c r="A176" s="1161"/>
      <c r="B176" s="1161"/>
      <c r="C176" s="1161"/>
      <c r="D176" s="1161"/>
      <c r="E176" s="1162">
        <v>60</v>
      </c>
      <c r="F176" s="1162"/>
      <c r="G176" s="202" t="s">
        <v>9</v>
      </c>
      <c r="H176" s="1163">
        <v>88</v>
      </c>
      <c r="I176" s="1163"/>
    </row>
    <row r="177" spans="1:9" ht="13.5" customHeight="1" x14ac:dyDescent="0.25">
      <c r="A177" s="1161"/>
      <c r="B177" s="1161"/>
      <c r="C177" s="1161"/>
      <c r="D177" s="1161"/>
      <c r="E177" s="1162">
        <v>80</v>
      </c>
      <c r="F177" s="1162"/>
      <c r="G177" s="202" t="s">
        <v>9</v>
      </c>
      <c r="H177" s="1163">
        <v>78</v>
      </c>
      <c r="I177" s="1163"/>
    </row>
    <row r="178" spans="1:9" ht="13.5" customHeight="1" x14ac:dyDescent="0.25">
      <c r="A178" s="1161"/>
      <c r="B178" s="1161"/>
      <c r="C178" s="1161"/>
      <c r="D178" s="1161"/>
      <c r="E178" s="1164" t="s">
        <v>259</v>
      </c>
      <c r="F178" s="1164"/>
      <c r="G178" s="202" t="s">
        <v>9</v>
      </c>
      <c r="H178" s="1163">
        <v>78</v>
      </c>
      <c r="I178" s="1163"/>
    </row>
    <row r="179" spans="1:9" ht="21" customHeight="1" x14ac:dyDescent="0.25">
      <c r="A179" s="1160" t="s">
        <v>262</v>
      </c>
      <c r="B179" s="1160"/>
      <c r="C179" s="1160"/>
      <c r="D179" s="1160"/>
      <c r="E179" s="1160"/>
      <c r="F179" s="1160"/>
      <c r="G179" s="1160"/>
      <c r="H179" s="1160"/>
      <c r="I179" s="1160"/>
    </row>
    <row r="180" spans="1:9" ht="21" customHeight="1" x14ac:dyDescent="0.25">
      <c r="A180" s="1166" t="s">
        <v>263</v>
      </c>
      <c r="B180" s="1166"/>
      <c r="C180" s="1166"/>
      <c r="D180" s="1166"/>
      <c r="E180" s="1164" t="s">
        <v>264</v>
      </c>
      <c r="F180" s="1164"/>
      <c r="G180" s="203" t="s">
        <v>9</v>
      </c>
      <c r="H180" s="1163">
        <v>56</v>
      </c>
      <c r="I180" s="1163"/>
    </row>
    <row r="181" spans="1:9" ht="21" customHeight="1" x14ac:dyDescent="0.25">
      <c r="A181" s="1166" t="s">
        <v>265</v>
      </c>
      <c r="B181" s="1166"/>
      <c r="C181" s="1166"/>
      <c r="D181" s="1166"/>
      <c r="E181" s="1164" t="s">
        <v>266</v>
      </c>
      <c r="F181" s="1164"/>
      <c r="G181" s="203" t="s">
        <v>9</v>
      </c>
      <c r="H181" s="1163">
        <v>56</v>
      </c>
      <c r="I181" s="1163"/>
    </row>
    <row r="182" spans="1:9" x14ac:dyDescent="0.25">
      <c r="A182" s="1144" t="s">
        <v>182</v>
      </c>
      <c r="B182" s="1144"/>
      <c r="C182" s="1144"/>
      <c r="D182" s="1144"/>
      <c r="E182" s="1144"/>
      <c r="F182" s="1144"/>
      <c r="G182" s="1144"/>
      <c r="H182" s="1144"/>
      <c r="I182" s="1144"/>
    </row>
    <row r="183" spans="1:9" x14ac:dyDescent="0.25">
      <c r="A183" s="1145" t="s">
        <v>183</v>
      </c>
      <c r="B183" s="1145"/>
      <c r="C183" s="1145"/>
      <c r="D183" s="1145"/>
      <c r="E183" s="1145"/>
      <c r="F183" s="1145"/>
      <c r="G183" s="1145"/>
      <c r="H183" s="1145"/>
      <c r="I183" s="1145"/>
    </row>
    <row r="184" spans="1:9" ht="14.25" customHeight="1" x14ac:dyDescent="0.25">
      <c r="A184" s="1167" t="s">
        <v>16</v>
      </c>
      <c r="B184" s="1167"/>
      <c r="C184" s="1167"/>
      <c r="D184" s="1167"/>
      <c r="E184" s="1167"/>
      <c r="F184" s="1167"/>
      <c r="G184" s="1167"/>
      <c r="H184" s="1167"/>
      <c r="I184" s="1167"/>
    </row>
    <row r="185" spans="1:9" ht="14.25" customHeight="1" x14ac:dyDescent="0.25">
      <c r="A185" s="1168" t="s">
        <v>129</v>
      </c>
      <c r="B185" s="1168"/>
      <c r="C185" s="1168"/>
      <c r="D185" s="1168"/>
      <c r="E185" s="1168"/>
      <c r="F185" s="1168"/>
      <c r="G185" s="1168"/>
      <c r="H185" s="1168"/>
      <c r="I185" s="1168"/>
    </row>
    <row r="186" spans="1:9" ht="14.25" customHeight="1" x14ac:dyDescent="0.25">
      <c r="A186" s="1169" t="s">
        <v>18</v>
      </c>
      <c r="B186" s="1169"/>
      <c r="C186" s="1169"/>
      <c r="D186" s="1169"/>
      <c r="E186" s="1169"/>
      <c r="F186" s="1169"/>
      <c r="G186" s="1169"/>
      <c r="H186" s="1169"/>
      <c r="I186" s="1169"/>
    </row>
    <row r="187" spans="1:9" ht="14.25" customHeight="1" x14ac:dyDescent="0.25">
      <c r="A187" s="1170" t="s">
        <v>130</v>
      </c>
      <c r="B187" s="1170"/>
      <c r="C187" s="1170"/>
      <c r="D187" s="1170"/>
      <c r="E187" s="1170"/>
      <c r="F187" s="1170"/>
      <c r="G187" s="1170"/>
      <c r="H187" s="1170"/>
      <c r="I187" s="1170"/>
    </row>
    <row r="188" spans="1:9" ht="15" customHeight="1" x14ac:dyDescent="0.25">
      <c r="A188" s="1156" t="s">
        <v>248</v>
      </c>
      <c r="B188" s="1156"/>
      <c r="C188" s="1156"/>
      <c r="D188" s="1156"/>
      <c r="E188" s="1157" t="s">
        <v>267</v>
      </c>
      <c r="F188" s="1157"/>
      <c r="G188" s="1158" t="s">
        <v>66</v>
      </c>
      <c r="H188" s="1157" t="s">
        <v>268</v>
      </c>
      <c r="I188" s="1157"/>
    </row>
    <row r="189" spans="1:9" x14ac:dyDescent="0.25">
      <c r="A189" s="1156"/>
      <c r="B189" s="1156"/>
      <c r="C189" s="1156"/>
      <c r="D189" s="1156"/>
      <c r="E189" s="1157"/>
      <c r="F189" s="1157"/>
      <c r="G189" s="1158"/>
      <c r="H189" s="1157"/>
      <c r="I189" s="1157"/>
    </row>
    <row r="190" spans="1:9" ht="15.75" x14ac:dyDescent="0.25">
      <c r="A190" s="1155" t="s">
        <v>269</v>
      </c>
      <c r="B190" s="1155"/>
      <c r="C190" s="1155"/>
      <c r="D190" s="1155"/>
      <c r="E190" s="1155"/>
      <c r="F190" s="1155"/>
      <c r="G190" s="1155"/>
      <c r="H190" s="1155"/>
      <c r="I190" s="1155"/>
    </row>
    <row r="191" spans="1:9" ht="15.75" customHeight="1" x14ac:dyDescent="0.25">
      <c r="A191" s="1171" t="s">
        <v>270</v>
      </c>
      <c r="B191" s="1171"/>
      <c r="C191" s="1171"/>
      <c r="D191" s="1171"/>
      <c r="E191" s="1172" t="s">
        <v>271</v>
      </c>
      <c r="F191" s="1172"/>
      <c r="G191" s="204" t="s">
        <v>9</v>
      </c>
      <c r="H191" s="1173">
        <v>0.55000000000000004</v>
      </c>
      <c r="I191" s="1173"/>
    </row>
    <row r="192" spans="1:9" ht="15.75" customHeight="1" x14ac:dyDescent="0.25">
      <c r="A192" s="1171" t="s">
        <v>272</v>
      </c>
      <c r="B192" s="1171"/>
      <c r="C192" s="1171"/>
      <c r="D192" s="1171"/>
      <c r="E192" s="1172" t="s">
        <v>273</v>
      </c>
      <c r="F192" s="1172"/>
      <c r="G192" s="204" t="s">
        <v>9</v>
      </c>
      <c r="H192" s="1173">
        <v>0.9</v>
      </c>
      <c r="I192" s="1173"/>
    </row>
    <row r="193" spans="1:9" ht="15.75" customHeight="1" x14ac:dyDescent="0.25">
      <c r="A193" s="1171" t="s">
        <v>274</v>
      </c>
      <c r="B193" s="1171"/>
      <c r="C193" s="1171"/>
      <c r="D193" s="1171"/>
      <c r="E193" s="1172" t="s">
        <v>275</v>
      </c>
      <c r="F193" s="1172"/>
      <c r="G193" s="204" t="s">
        <v>9</v>
      </c>
      <c r="H193" s="1173">
        <v>2.98</v>
      </c>
      <c r="I193" s="1173"/>
    </row>
    <row r="194" spans="1:9" ht="15.75" customHeight="1" x14ac:dyDescent="0.25">
      <c r="A194" s="1174" t="s">
        <v>276</v>
      </c>
      <c r="B194" s="1174"/>
      <c r="C194" s="1174"/>
      <c r="D194" s="1174"/>
      <c r="E194" s="1175" t="s">
        <v>277</v>
      </c>
      <c r="F194" s="1175"/>
      <c r="G194" s="204" t="s">
        <v>9</v>
      </c>
      <c r="H194" s="1176">
        <v>23.28</v>
      </c>
      <c r="I194" s="1176"/>
    </row>
    <row r="195" spans="1:9" ht="15.75" customHeight="1" x14ac:dyDescent="0.25">
      <c r="A195" s="1174" t="s">
        <v>278</v>
      </c>
      <c r="B195" s="1174"/>
      <c r="C195" s="1174"/>
      <c r="D195" s="1174"/>
      <c r="E195" s="1175" t="s">
        <v>277</v>
      </c>
      <c r="F195" s="1175"/>
      <c r="G195" s="204" t="s">
        <v>9</v>
      </c>
      <c r="H195" s="1176">
        <v>20.6</v>
      </c>
      <c r="I195" s="1176"/>
    </row>
    <row r="196" spans="1:9" ht="15.75" customHeight="1" x14ac:dyDescent="0.25">
      <c r="A196" s="1177" t="s">
        <v>279</v>
      </c>
      <c r="B196" s="1177"/>
      <c r="C196" s="1177"/>
      <c r="D196" s="1177"/>
      <c r="E196" s="1175" t="s">
        <v>277</v>
      </c>
      <c r="F196" s="1175"/>
      <c r="G196" s="204" t="s">
        <v>9</v>
      </c>
      <c r="H196" s="1176">
        <v>17.579999999999998</v>
      </c>
      <c r="I196" s="1176"/>
    </row>
    <row r="197" spans="1:9" ht="15.75" customHeight="1" x14ac:dyDescent="0.25">
      <c r="A197" s="1174" t="s">
        <v>280</v>
      </c>
      <c r="B197" s="1174"/>
      <c r="C197" s="1174"/>
      <c r="D197" s="1174"/>
      <c r="E197" s="1175" t="s">
        <v>277</v>
      </c>
      <c r="F197" s="1175"/>
      <c r="G197" s="204" t="s">
        <v>9</v>
      </c>
      <c r="H197" s="1176">
        <v>19.36</v>
      </c>
      <c r="I197" s="1176"/>
    </row>
    <row r="198" spans="1:9" ht="15.75" customHeight="1" x14ac:dyDescent="0.25">
      <c r="A198" s="1174" t="s">
        <v>281</v>
      </c>
      <c r="B198" s="1174"/>
      <c r="C198" s="1174"/>
      <c r="D198" s="1174"/>
      <c r="E198" s="1175" t="s">
        <v>277</v>
      </c>
      <c r="F198" s="1175"/>
      <c r="G198" s="204" t="s">
        <v>9</v>
      </c>
      <c r="H198" s="1176">
        <v>18.420000000000002</v>
      </c>
      <c r="I198" s="1176"/>
    </row>
    <row r="199" spans="1:9" ht="15.75" customHeight="1" x14ac:dyDescent="0.25">
      <c r="A199" s="1177" t="s">
        <v>282</v>
      </c>
      <c r="B199" s="1177"/>
      <c r="C199" s="1177"/>
      <c r="D199" s="1177"/>
      <c r="E199" s="1175" t="s">
        <v>277</v>
      </c>
      <c r="F199" s="1175"/>
      <c r="G199" s="204" t="s">
        <v>9</v>
      </c>
      <c r="H199" s="1176">
        <v>17.37</v>
      </c>
      <c r="I199" s="1176"/>
    </row>
    <row r="200" spans="1:9" ht="15.75" customHeight="1" x14ac:dyDescent="0.25">
      <c r="A200" s="1174" t="s">
        <v>283</v>
      </c>
      <c r="B200" s="1174"/>
      <c r="C200" s="1174"/>
      <c r="D200" s="1174"/>
      <c r="E200" s="1175" t="s">
        <v>277</v>
      </c>
      <c r="F200" s="1175"/>
      <c r="G200" s="204" t="s">
        <v>9</v>
      </c>
      <c r="H200" s="1176">
        <v>19.899999999999999</v>
      </c>
      <c r="I200" s="1176"/>
    </row>
    <row r="201" spans="1:9" ht="15.75" customHeight="1" x14ac:dyDescent="0.25">
      <c r="A201" s="1174" t="s">
        <v>284</v>
      </c>
      <c r="B201" s="1174"/>
      <c r="C201" s="1174"/>
      <c r="D201" s="1174"/>
      <c r="E201" s="1175" t="s">
        <v>277</v>
      </c>
      <c r="F201" s="1175"/>
      <c r="G201" s="204" t="s">
        <v>9</v>
      </c>
      <c r="H201" s="1176">
        <v>15.33</v>
      </c>
      <c r="I201" s="1176"/>
    </row>
    <row r="202" spans="1:9" ht="15.75" customHeight="1" x14ac:dyDescent="0.25">
      <c r="A202" s="1177" t="s">
        <v>285</v>
      </c>
      <c r="B202" s="1177"/>
      <c r="C202" s="1177"/>
      <c r="D202" s="1177"/>
      <c r="E202" s="1175" t="s">
        <v>277</v>
      </c>
      <c r="F202" s="1175"/>
      <c r="G202" s="204" t="s">
        <v>9</v>
      </c>
      <c r="H202" s="1176">
        <v>13.8</v>
      </c>
      <c r="I202" s="1176"/>
    </row>
    <row r="203" spans="1:9" ht="15.75" customHeight="1" x14ac:dyDescent="0.25">
      <c r="A203" s="1174" t="s">
        <v>286</v>
      </c>
      <c r="B203" s="1174"/>
      <c r="C203" s="1174"/>
      <c r="D203" s="1174"/>
      <c r="E203" s="1172" t="s">
        <v>287</v>
      </c>
      <c r="F203" s="1172"/>
      <c r="G203" s="204" t="s">
        <v>9</v>
      </c>
      <c r="H203" s="1176">
        <v>13.17</v>
      </c>
      <c r="I203" s="1176"/>
    </row>
    <row r="204" spans="1:9" ht="15.75" customHeight="1" x14ac:dyDescent="0.25">
      <c r="A204" s="1174" t="s">
        <v>288</v>
      </c>
      <c r="B204" s="1174"/>
      <c r="C204" s="1174"/>
      <c r="D204" s="1174"/>
      <c r="E204" s="1172" t="s">
        <v>287</v>
      </c>
      <c r="F204" s="1172"/>
      <c r="G204" s="204" t="s">
        <v>9</v>
      </c>
      <c r="H204" s="1176">
        <v>12.21</v>
      </c>
      <c r="I204" s="1176"/>
    </row>
    <row r="205" spans="1:9" ht="15.75" customHeight="1" x14ac:dyDescent="0.25">
      <c r="A205" s="1174" t="s">
        <v>289</v>
      </c>
      <c r="B205" s="1174"/>
      <c r="C205" s="1174"/>
      <c r="D205" s="1174"/>
      <c r="E205" s="1172" t="s">
        <v>287</v>
      </c>
      <c r="F205" s="1172"/>
      <c r="G205" s="204" t="s">
        <v>9</v>
      </c>
      <c r="H205" s="1176">
        <v>12.68</v>
      </c>
      <c r="I205" s="1176"/>
    </row>
    <row r="206" spans="1:9" ht="21.75" customHeight="1" x14ac:dyDescent="0.25">
      <c r="A206" s="1178" t="s">
        <v>290</v>
      </c>
      <c r="B206" s="1178"/>
      <c r="C206" s="1178"/>
      <c r="D206" s="1178"/>
      <c r="E206" s="1178"/>
      <c r="F206" s="1178"/>
      <c r="G206" s="1178"/>
      <c r="H206" s="1178"/>
      <c r="I206" s="1178"/>
    </row>
    <row r="207" spans="1:9" ht="31.5" customHeight="1" x14ac:dyDescent="0.25">
      <c r="A207" s="1179" t="s">
        <v>291</v>
      </c>
      <c r="B207" s="1179"/>
      <c r="C207" s="1179"/>
      <c r="D207" s="1179"/>
      <c r="E207" s="1179"/>
      <c r="F207" s="205" t="s">
        <v>66</v>
      </c>
      <c r="G207" s="1180" t="s">
        <v>268</v>
      </c>
      <c r="H207" s="1180"/>
      <c r="I207" s="1180"/>
    </row>
    <row r="208" spans="1:9" ht="25.5" customHeight="1" x14ac:dyDescent="0.25">
      <c r="A208" s="1166" t="s">
        <v>292</v>
      </c>
      <c r="B208" s="1166"/>
      <c r="C208" s="1166"/>
      <c r="D208" s="1166"/>
      <c r="E208" s="1166"/>
      <c r="F208" s="201" t="s">
        <v>9</v>
      </c>
      <c r="G208" s="1161">
        <v>15.64</v>
      </c>
      <c r="H208" s="1161"/>
      <c r="I208" s="1161"/>
    </row>
    <row r="209" spans="1:9" ht="25.5" customHeight="1" x14ac:dyDescent="0.25">
      <c r="A209" s="1166" t="s">
        <v>293</v>
      </c>
      <c r="B209" s="1166"/>
      <c r="C209" s="1166"/>
      <c r="D209" s="1166"/>
      <c r="E209" s="1166"/>
      <c r="F209" s="201" t="s">
        <v>294</v>
      </c>
      <c r="G209" s="1161">
        <v>18</v>
      </c>
      <c r="H209" s="1161"/>
      <c r="I209" s="1161"/>
    </row>
    <row r="210" spans="1:9" ht="25.5" customHeight="1" x14ac:dyDescent="0.25">
      <c r="A210" s="1166" t="s">
        <v>295</v>
      </c>
      <c r="B210" s="1166"/>
      <c r="C210" s="1166"/>
      <c r="D210" s="1166"/>
      <c r="E210" s="1166"/>
      <c r="F210" s="201" t="s">
        <v>294</v>
      </c>
      <c r="G210" s="1161">
        <v>28</v>
      </c>
      <c r="H210" s="1161"/>
      <c r="I210" s="1161"/>
    </row>
    <row r="211" spans="1:9" ht="25.5" customHeight="1" x14ac:dyDescent="0.25">
      <c r="A211" s="1155" t="s">
        <v>296</v>
      </c>
      <c r="B211" s="1155"/>
      <c r="C211" s="1155"/>
      <c r="D211" s="1155"/>
      <c r="E211" s="1155"/>
      <c r="F211" s="1155"/>
      <c r="G211" s="1155"/>
      <c r="H211" s="1155"/>
      <c r="I211" s="1155"/>
    </row>
    <row r="212" spans="1:9" ht="25.5" customHeight="1" x14ac:dyDescent="0.25">
      <c r="A212" s="1165" t="s">
        <v>297</v>
      </c>
      <c r="B212" s="1165"/>
      <c r="C212" s="1165"/>
      <c r="D212" s="1165"/>
      <c r="E212" s="1165"/>
      <c r="F212" s="201" t="s">
        <v>9</v>
      </c>
      <c r="G212" s="1161">
        <v>65.569999999999993</v>
      </c>
      <c r="H212" s="1161"/>
      <c r="I212" s="1161"/>
    </row>
    <row r="213" spans="1:9" ht="25.5" customHeight="1" x14ac:dyDescent="0.25">
      <c r="A213" s="1165" t="s">
        <v>298</v>
      </c>
      <c r="B213" s="1165"/>
      <c r="C213" s="1165"/>
      <c r="D213" s="1165"/>
      <c r="E213" s="1165"/>
      <c r="F213" s="201" t="s">
        <v>299</v>
      </c>
      <c r="G213" s="1161">
        <v>715.44</v>
      </c>
      <c r="H213" s="1161"/>
      <c r="I213" s="1161"/>
    </row>
    <row r="214" spans="1:9" ht="17.25" customHeight="1" x14ac:dyDescent="0.25">
      <c r="A214" s="1144" t="s">
        <v>182</v>
      </c>
      <c r="B214" s="1144"/>
      <c r="C214" s="1144"/>
      <c r="D214" s="1144"/>
      <c r="E214" s="1144"/>
      <c r="F214" s="1144"/>
      <c r="G214" s="1144"/>
      <c r="H214" s="1144"/>
      <c r="I214" s="1144"/>
    </row>
    <row r="215" spans="1:9" x14ac:dyDescent="0.25">
      <c r="A215" s="1145" t="s">
        <v>183</v>
      </c>
      <c r="B215" s="1145"/>
      <c r="C215" s="1145"/>
      <c r="D215" s="1145"/>
      <c r="E215" s="1145"/>
      <c r="F215" s="1145"/>
      <c r="G215" s="1145"/>
      <c r="H215" s="1145"/>
      <c r="I215" s="1145"/>
    </row>
    <row r="216" spans="1:9" ht="14.25" customHeight="1" x14ac:dyDescent="0.25">
      <c r="A216" s="1167" t="s">
        <v>16</v>
      </c>
      <c r="B216" s="1167"/>
      <c r="C216" s="1167"/>
      <c r="D216" s="1167"/>
      <c r="E216" s="1167"/>
      <c r="F216" s="1167"/>
      <c r="G216" s="1167"/>
      <c r="H216" s="1167"/>
      <c r="I216" s="1167"/>
    </row>
    <row r="217" spans="1:9" ht="14.25" customHeight="1" x14ac:dyDescent="0.25">
      <c r="A217" s="1168" t="s">
        <v>129</v>
      </c>
      <c r="B217" s="1168"/>
      <c r="C217" s="1168"/>
      <c r="D217" s="1168"/>
      <c r="E217" s="1168"/>
      <c r="F217" s="1168"/>
      <c r="G217" s="1168"/>
      <c r="H217" s="1168"/>
      <c r="I217" s="1168"/>
    </row>
    <row r="218" spans="1:9" ht="14.25" customHeight="1" x14ac:dyDescent="0.25">
      <c r="A218" s="1169" t="s">
        <v>18</v>
      </c>
      <c r="B218" s="1169"/>
      <c r="C218" s="1169"/>
      <c r="D218" s="1169"/>
      <c r="E218" s="1169"/>
      <c r="F218" s="1169"/>
      <c r="G218" s="1169"/>
      <c r="H218" s="1169"/>
      <c r="I218" s="1169"/>
    </row>
    <row r="219" spans="1:9" ht="15" customHeight="1" x14ac:dyDescent="0.25">
      <c r="A219" s="1181" t="s">
        <v>130</v>
      </c>
      <c r="B219" s="1181"/>
      <c r="C219" s="1181"/>
      <c r="D219" s="1181"/>
      <c r="E219" s="1181"/>
      <c r="F219" s="1181"/>
      <c r="G219" s="1181"/>
      <c r="H219" s="1181"/>
      <c r="I219" s="1181"/>
    </row>
    <row r="220" spans="1:9" ht="14.25" customHeight="1" x14ac:dyDescent="0.25">
      <c r="A220" s="1128" t="s">
        <v>64</v>
      </c>
      <c r="B220" s="1128"/>
      <c r="C220" s="1128"/>
      <c r="D220" s="1128"/>
      <c r="E220" s="1130" t="s">
        <v>132</v>
      </c>
      <c r="F220" s="1182" t="s">
        <v>301</v>
      </c>
      <c r="G220" s="1182"/>
      <c r="H220" s="1183" t="s">
        <v>134</v>
      </c>
      <c r="I220" s="1183"/>
    </row>
    <row r="221" spans="1:9" x14ac:dyDescent="0.25">
      <c r="A221" s="1128"/>
      <c r="B221" s="1128"/>
      <c r="C221" s="1128"/>
      <c r="D221" s="1128"/>
      <c r="E221" s="1130"/>
      <c r="F221" s="1182"/>
      <c r="G221" s="1182"/>
      <c r="H221" s="1183"/>
      <c r="I221" s="1183"/>
    </row>
    <row r="222" spans="1:9" ht="21.75" customHeight="1" x14ac:dyDescent="0.25">
      <c r="A222" s="1184" t="s">
        <v>302</v>
      </c>
      <c r="B222" s="1184"/>
      <c r="C222" s="1184"/>
      <c r="D222" s="1184"/>
      <c r="E222" s="1184"/>
      <c r="F222" s="1184"/>
      <c r="G222" s="1184"/>
      <c r="H222" s="1184"/>
      <c r="I222" s="1184"/>
    </row>
    <row r="223" spans="1:9" ht="18.75" customHeight="1" x14ac:dyDescent="0.25">
      <c r="A223" s="1185" t="s">
        <v>303</v>
      </c>
      <c r="B223" s="1185"/>
      <c r="C223" s="1185"/>
      <c r="D223" s="1185"/>
      <c r="E223" s="204" t="s">
        <v>9</v>
      </c>
      <c r="F223" s="1186">
        <v>90</v>
      </c>
      <c r="G223" s="1186"/>
      <c r="H223" s="1187">
        <v>100</v>
      </c>
      <c r="I223" s="1187"/>
    </row>
    <row r="224" spans="1:9" ht="18.75" customHeight="1" x14ac:dyDescent="0.25">
      <c r="A224" s="1185" t="s">
        <v>304</v>
      </c>
      <c r="B224" s="1185"/>
      <c r="C224" s="1185"/>
      <c r="D224" s="1185"/>
      <c r="E224" s="204" t="s">
        <v>9</v>
      </c>
      <c r="F224" s="1186">
        <v>80</v>
      </c>
      <c r="G224" s="1186"/>
      <c r="H224" s="1187">
        <v>90</v>
      </c>
      <c r="I224" s="1187"/>
    </row>
    <row r="225" spans="1:9" ht="18.75" customHeight="1" x14ac:dyDescent="0.25">
      <c r="A225" s="1185" t="s">
        <v>305</v>
      </c>
      <c r="B225" s="1185"/>
      <c r="C225" s="1185"/>
      <c r="D225" s="1185"/>
      <c r="E225" s="204" t="s">
        <v>9</v>
      </c>
      <c r="F225" s="1186">
        <v>60</v>
      </c>
      <c r="G225" s="1186"/>
      <c r="H225" s="1187">
        <v>70</v>
      </c>
      <c r="I225" s="1187"/>
    </row>
    <row r="226" spans="1:9" ht="18.75" customHeight="1" x14ac:dyDescent="0.25">
      <c r="A226" s="1185" t="s">
        <v>306</v>
      </c>
      <c r="B226" s="1185"/>
      <c r="C226" s="1185"/>
      <c r="D226" s="1185"/>
      <c r="E226" s="204" t="s">
        <v>9</v>
      </c>
      <c r="F226" s="1186">
        <v>60</v>
      </c>
      <c r="G226" s="1186"/>
      <c r="H226" s="1187">
        <v>70</v>
      </c>
      <c r="I226" s="1187"/>
    </row>
    <row r="227" spans="1:9" ht="18.75" customHeight="1" x14ac:dyDescent="0.25">
      <c r="A227" s="1185" t="s">
        <v>307</v>
      </c>
      <c r="B227" s="1185"/>
      <c r="C227" s="1185"/>
      <c r="D227" s="1185"/>
      <c r="E227" s="204" t="s">
        <v>9</v>
      </c>
      <c r="F227" s="1186">
        <v>80</v>
      </c>
      <c r="G227" s="1186"/>
      <c r="H227" s="1187">
        <v>90</v>
      </c>
      <c r="I227" s="1187"/>
    </row>
    <row r="228" spans="1:9" ht="18.75" customHeight="1" x14ac:dyDescent="0.25">
      <c r="A228" s="1185" t="s">
        <v>308</v>
      </c>
      <c r="B228" s="1185"/>
      <c r="C228" s="1185"/>
      <c r="D228" s="1185"/>
      <c r="E228" s="204" t="s">
        <v>9</v>
      </c>
      <c r="F228" s="1186">
        <v>80</v>
      </c>
      <c r="G228" s="1186"/>
      <c r="H228" s="1187">
        <v>90</v>
      </c>
      <c r="I228" s="1187"/>
    </row>
    <row r="229" spans="1:9" ht="18.75" customHeight="1" x14ac:dyDescent="0.25">
      <c r="A229" s="1185" t="s">
        <v>309</v>
      </c>
      <c r="B229" s="1185"/>
      <c r="C229" s="1185"/>
      <c r="D229" s="1185"/>
      <c r="E229" s="204" t="s">
        <v>9</v>
      </c>
      <c r="F229" s="1186">
        <v>360</v>
      </c>
      <c r="G229" s="1186"/>
      <c r="H229" s="1187">
        <v>400</v>
      </c>
      <c r="I229" s="1187"/>
    </row>
    <row r="230" spans="1:9" ht="18.75" customHeight="1" x14ac:dyDescent="0.25">
      <c r="A230" s="1185" t="s">
        <v>310</v>
      </c>
      <c r="B230" s="1185"/>
      <c r="C230" s="1185"/>
      <c r="D230" s="1185"/>
      <c r="E230" s="204" t="s">
        <v>9</v>
      </c>
      <c r="F230" s="1186">
        <v>40</v>
      </c>
      <c r="G230" s="1186"/>
      <c r="H230" s="1187">
        <v>50</v>
      </c>
      <c r="I230" s="1187"/>
    </row>
    <row r="231" spans="1:9" ht="18.75" customHeight="1" x14ac:dyDescent="0.25">
      <c r="A231" s="1185" t="s">
        <v>311</v>
      </c>
      <c r="B231" s="1185"/>
      <c r="C231" s="1185"/>
      <c r="D231" s="1185"/>
      <c r="E231" s="204" t="s">
        <v>9</v>
      </c>
      <c r="F231" s="1186">
        <v>40</v>
      </c>
      <c r="G231" s="1186"/>
      <c r="H231" s="1187">
        <v>50</v>
      </c>
      <c r="I231" s="1187"/>
    </row>
    <row r="232" spans="1:9" ht="18.75" customHeight="1" x14ac:dyDescent="0.25">
      <c r="A232" s="1185" t="s">
        <v>312</v>
      </c>
      <c r="B232" s="1185"/>
      <c r="C232" s="1185"/>
      <c r="D232" s="1185"/>
      <c r="E232" s="204" t="s">
        <v>9</v>
      </c>
      <c r="F232" s="1186">
        <v>30</v>
      </c>
      <c r="G232" s="1186"/>
      <c r="H232" s="1187">
        <v>40</v>
      </c>
      <c r="I232" s="1187"/>
    </row>
    <row r="233" spans="1:9" ht="18.75" customHeight="1" x14ac:dyDescent="0.25">
      <c r="A233" s="1185" t="s">
        <v>313</v>
      </c>
      <c r="B233" s="1185"/>
      <c r="C233" s="1185"/>
      <c r="D233" s="1185"/>
      <c r="E233" s="204" t="s">
        <v>9</v>
      </c>
      <c r="F233" s="1186">
        <v>90</v>
      </c>
      <c r="G233" s="1186"/>
      <c r="H233" s="1187">
        <v>100</v>
      </c>
      <c r="I233" s="1187"/>
    </row>
    <row r="234" spans="1:9" ht="18.75" customHeight="1" x14ac:dyDescent="0.25">
      <c r="A234" s="1185" t="s">
        <v>314</v>
      </c>
      <c r="B234" s="1185"/>
      <c r="C234" s="1185"/>
      <c r="D234" s="1185"/>
      <c r="E234" s="204" t="s">
        <v>9</v>
      </c>
      <c r="F234" s="1186">
        <v>80</v>
      </c>
      <c r="G234" s="1186"/>
      <c r="H234" s="1187">
        <v>90</v>
      </c>
      <c r="I234" s="1187"/>
    </row>
    <row r="235" spans="1:9" x14ac:dyDescent="0.25">
      <c r="A235" s="1185"/>
      <c r="B235" s="1185"/>
      <c r="C235" s="1185"/>
      <c r="D235" s="1185"/>
      <c r="E235" s="204"/>
      <c r="F235" s="1187"/>
      <c r="G235" s="1187"/>
      <c r="H235" s="1187"/>
      <c r="I235" s="1187"/>
    </row>
    <row r="236" spans="1:9" x14ac:dyDescent="0.25">
      <c r="A236" s="1185"/>
      <c r="B236" s="1185"/>
      <c r="C236" s="1185"/>
      <c r="D236" s="1185"/>
      <c r="E236" s="204"/>
      <c r="F236" s="1187"/>
      <c r="G236" s="1187"/>
      <c r="H236" s="1187"/>
      <c r="I236" s="1187"/>
    </row>
    <row r="237" spans="1:9" x14ac:dyDescent="0.25">
      <c r="A237" s="1144" t="s">
        <v>182</v>
      </c>
      <c r="B237" s="1144"/>
      <c r="C237" s="1144"/>
      <c r="D237" s="1144"/>
      <c r="E237" s="1144"/>
      <c r="F237" s="1144"/>
      <c r="G237" s="1144"/>
      <c r="H237" s="1144"/>
      <c r="I237" s="1144"/>
    </row>
    <row r="238" spans="1:9" x14ac:dyDescent="0.25">
      <c r="A238" s="1188" t="s">
        <v>300</v>
      </c>
      <c r="B238" s="1188"/>
      <c r="C238" s="1188"/>
      <c r="D238" s="1188"/>
      <c r="E238" s="1188"/>
      <c r="F238" s="1188"/>
      <c r="G238" s="1188"/>
      <c r="H238" s="1188"/>
      <c r="I238" s="1188"/>
    </row>
    <row r="239" spans="1:9" ht="18" customHeight="1" x14ac:dyDescent="0.25">
      <c r="A239" s="1145" t="s">
        <v>183</v>
      </c>
      <c r="B239" s="1145"/>
      <c r="C239" s="1145"/>
      <c r="D239" s="1145"/>
      <c r="E239" s="1145"/>
      <c r="F239" s="1145"/>
      <c r="G239" s="1145"/>
      <c r="H239" s="1145"/>
      <c r="I239" s="1145"/>
    </row>
  </sheetData>
  <mergeCells count="460">
    <mergeCell ref="A236:D236"/>
    <mergeCell ref="F236:G236"/>
    <mergeCell ref="H236:I236"/>
    <mergeCell ref="A237:I237"/>
    <mergeCell ref="A238:I238"/>
    <mergeCell ref="A239:I239"/>
    <mergeCell ref="A233:D233"/>
    <mergeCell ref="F233:G233"/>
    <mergeCell ref="H233:I233"/>
    <mergeCell ref="A234:D234"/>
    <mergeCell ref="F234:G234"/>
    <mergeCell ref="H234:I234"/>
    <mergeCell ref="A235:D235"/>
    <mergeCell ref="F235:G235"/>
    <mergeCell ref="H235:I235"/>
    <mergeCell ref="A230:D230"/>
    <mergeCell ref="F230:G230"/>
    <mergeCell ref="H230:I230"/>
    <mergeCell ref="A231:D231"/>
    <mergeCell ref="F231:G231"/>
    <mergeCell ref="H231:I231"/>
    <mergeCell ref="A232:D232"/>
    <mergeCell ref="F232:G232"/>
    <mergeCell ref="H232:I232"/>
    <mergeCell ref="A227:D227"/>
    <mergeCell ref="F227:G227"/>
    <mergeCell ref="H227:I227"/>
    <mergeCell ref="A228:D228"/>
    <mergeCell ref="F228:G228"/>
    <mergeCell ref="H228:I228"/>
    <mergeCell ref="A229:D229"/>
    <mergeCell ref="F229:G229"/>
    <mergeCell ref="H229:I229"/>
    <mergeCell ref="A224:D224"/>
    <mergeCell ref="F224:G224"/>
    <mergeCell ref="H224:I224"/>
    <mergeCell ref="A225:D225"/>
    <mergeCell ref="F225:G225"/>
    <mergeCell ref="H225:I225"/>
    <mergeCell ref="A226:D226"/>
    <mergeCell ref="F226:G226"/>
    <mergeCell ref="H226:I226"/>
    <mergeCell ref="A217:I217"/>
    <mergeCell ref="A218:I218"/>
    <mergeCell ref="A219:I219"/>
    <mergeCell ref="A220:D221"/>
    <mergeCell ref="E220:E221"/>
    <mergeCell ref="F220:G221"/>
    <mergeCell ref="H220:I221"/>
    <mergeCell ref="A222:I222"/>
    <mergeCell ref="A223:D223"/>
    <mergeCell ref="F223:G223"/>
    <mergeCell ref="H223:I223"/>
    <mergeCell ref="A211:I211"/>
    <mergeCell ref="A212:E212"/>
    <mergeCell ref="G212:I212"/>
    <mergeCell ref="A213:E213"/>
    <mergeCell ref="G213:I213"/>
    <mergeCell ref="A214:I214"/>
    <mergeCell ref="A215:I215"/>
    <mergeCell ref="A216:I216"/>
    <mergeCell ref="A206:I206"/>
    <mergeCell ref="A207:E207"/>
    <mergeCell ref="G207:I207"/>
    <mergeCell ref="A208:E208"/>
    <mergeCell ref="G208:I208"/>
    <mergeCell ref="A209:E209"/>
    <mergeCell ref="G209:I209"/>
    <mergeCell ref="A210:E210"/>
    <mergeCell ref="G210:I210"/>
    <mergeCell ref="A203:D203"/>
    <mergeCell ref="E203:F203"/>
    <mergeCell ref="H203:I203"/>
    <mergeCell ref="A204:D204"/>
    <mergeCell ref="E204:F204"/>
    <mergeCell ref="H204:I204"/>
    <mergeCell ref="A205:D205"/>
    <mergeCell ref="E205:F205"/>
    <mergeCell ref="H205:I205"/>
    <mergeCell ref="A200:D200"/>
    <mergeCell ref="E200:F200"/>
    <mergeCell ref="H200:I200"/>
    <mergeCell ref="A201:D201"/>
    <mergeCell ref="E201:F201"/>
    <mergeCell ref="H201:I201"/>
    <mergeCell ref="A202:D202"/>
    <mergeCell ref="E202:F202"/>
    <mergeCell ref="H202:I202"/>
    <mergeCell ref="A197:D197"/>
    <mergeCell ref="E197:F197"/>
    <mergeCell ref="H197:I197"/>
    <mergeCell ref="A198:D198"/>
    <mergeCell ref="E198:F198"/>
    <mergeCell ref="H198:I198"/>
    <mergeCell ref="A199:D199"/>
    <mergeCell ref="E199:F199"/>
    <mergeCell ref="H199:I199"/>
    <mergeCell ref="A194:D194"/>
    <mergeCell ref="E194:F194"/>
    <mergeCell ref="H194:I194"/>
    <mergeCell ref="A195:D195"/>
    <mergeCell ref="E195:F195"/>
    <mergeCell ref="H195:I195"/>
    <mergeCell ref="A196:D196"/>
    <mergeCell ref="E196:F196"/>
    <mergeCell ref="H196:I196"/>
    <mergeCell ref="A191:D191"/>
    <mergeCell ref="E191:F191"/>
    <mergeCell ref="H191:I191"/>
    <mergeCell ref="A192:D192"/>
    <mergeCell ref="E192:F192"/>
    <mergeCell ref="H192:I192"/>
    <mergeCell ref="A193:D193"/>
    <mergeCell ref="E193:F193"/>
    <mergeCell ref="H193:I193"/>
    <mergeCell ref="A184:I184"/>
    <mergeCell ref="A185:I185"/>
    <mergeCell ref="A186:I186"/>
    <mergeCell ref="A187:I187"/>
    <mergeCell ref="A188:D189"/>
    <mergeCell ref="E188:F189"/>
    <mergeCell ref="G188:G189"/>
    <mergeCell ref="H188:I189"/>
    <mergeCell ref="A190:I190"/>
    <mergeCell ref="A179:I179"/>
    <mergeCell ref="A180:D180"/>
    <mergeCell ref="E180:F180"/>
    <mergeCell ref="H180:I180"/>
    <mergeCell ref="A181:D181"/>
    <mergeCell ref="E181:F181"/>
    <mergeCell ref="H181:I181"/>
    <mergeCell ref="A182:I182"/>
    <mergeCell ref="A183:I183"/>
    <mergeCell ref="A172:D174"/>
    <mergeCell ref="E172:F172"/>
    <mergeCell ref="H172:I172"/>
    <mergeCell ref="E173:F173"/>
    <mergeCell ref="H173:I173"/>
    <mergeCell ref="E174:F174"/>
    <mergeCell ref="H174:I174"/>
    <mergeCell ref="A175:D178"/>
    <mergeCell ref="E175:F175"/>
    <mergeCell ref="H175:I175"/>
    <mergeCell ref="E176:F176"/>
    <mergeCell ref="H176:I176"/>
    <mergeCell ref="E177:F177"/>
    <mergeCell ref="H177:I177"/>
    <mergeCell ref="E178:F178"/>
    <mergeCell ref="H178:I178"/>
    <mergeCell ref="A167:I167"/>
    <mergeCell ref="A168:D171"/>
    <mergeCell ref="E168:F168"/>
    <mergeCell ref="H168:I168"/>
    <mergeCell ref="E169:F169"/>
    <mergeCell ref="H169:I169"/>
    <mergeCell ref="E170:F170"/>
    <mergeCell ref="H170:I170"/>
    <mergeCell ref="E171:F171"/>
    <mergeCell ref="H171:I171"/>
    <mergeCell ref="A163:D163"/>
    <mergeCell ref="E163:F163"/>
    <mergeCell ref="H163:I163"/>
    <mergeCell ref="A164:D165"/>
    <mergeCell ref="E164:F164"/>
    <mergeCell ref="H164:I164"/>
    <mergeCell ref="E165:F165"/>
    <mergeCell ref="H165:I165"/>
    <mergeCell ref="A166:D166"/>
    <mergeCell ref="E166:F166"/>
    <mergeCell ref="H166:I166"/>
    <mergeCell ref="A158:D159"/>
    <mergeCell ref="E158:F159"/>
    <mergeCell ref="G158:G159"/>
    <mergeCell ref="H158:I159"/>
    <mergeCell ref="A160:I160"/>
    <mergeCell ref="A161:D162"/>
    <mergeCell ref="E161:F161"/>
    <mergeCell ref="H161:I161"/>
    <mergeCell ref="E162:F162"/>
    <mergeCell ref="H162:I162"/>
    <mergeCell ref="A150:B150"/>
    <mergeCell ref="G150:H150"/>
    <mergeCell ref="A151:I151"/>
    <mergeCell ref="A152:I152"/>
    <mergeCell ref="A153:I153"/>
    <mergeCell ref="A154:I154"/>
    <mergeCell ref="A155:I155"/>
    <mergeCell ref="A156:I156"/>
    <mergeCell ref="A157:I157"/>
    <mergeCell ref="A145:B145"/>
    <mergeCell ref="G145:H145"/>
    <mergeCell ref="A146:B146"/>
    <mergeCell ref="G146:H146"/>
    <mergeCell ref="A147:B147"/>
    <mergeCell ref="G147:H147"/>
    <mergeCell ref="A148:B148"/>
    <mergeCell ref="G148:H148"/>
    <mergeCell ref="A149:B149"/>
    <mergeCell ref="G149:H149"/>
    <mergeCell ref="A137:B137"/>
    <mergeCell ref="G137:H137"/>
    <mergeCell ref="G138:H138"/>
    <mergeCell ref="G139:H139"/>
    <mergeCell ref="G140:H140"/>
    <mergeCell ref="G141:H141"/>
    <mergeCell ref="G142:H142"/>
    <mergeCell ref="A143:I143"/>
    <mergeCell ref="A144:B144"/>
    <mergeCell ref="G144:H144"/>
    <mergeCell ref="A132:B132"/>
    <mergeCell ref="G132:H132"/>
    <mergeCell ref="A133:B133"/>
    <mergeCell ref="G133:H133"/>
    <mergeCell ref="A134:B134"/>
    <mergeCell ref="G134:H134"/>
    <mergeCell ref="A135:B135"/>
    <mergeCell ref="G135:H135"/>
    <mergeCell ref="A136:B136"/>
    <mergeCell ref="G136:H136"/>
    <mergeCell ref="G126:H126"/>
    <mergeCell ref="G127:H127"/>
    <mergeCell ref="A128:B128"/>
    <mergeCell ref="G128:H128"/>
    <mergeCell ref="A129:B129"/>
    <mergeCell ref="G129:H129"/>
    <mergeCell ref="A130:B130"/>
    <mergeCell ref="G130:H130"/>
    <mergeCell ref="A131:B131"/>
    <mergeCell ref="G131:H131"/>
    <mergeCell ref="A120:B120"/>
    <mergeCell ref="G120:H120"/>
    <mergeCell ref="A121:B121"/>
    <mergeCell ref="G121:H121"/>
    <mergeCell ref="A122:B122"/>
    <mergeCell ref="G122:H122"/>
    <mergeCell ref="G123:H123"/>
    <mergeCell ref="G124:H124"/>
    <mergeCell ref="G125:H125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10:I110"/>
    <mergeCell ref="A111:B111"/>
    <mergeCell ref="G111:H111"/>
    <mergeCell ref="A112:B112"/>
    <mergeCell ref="G112:H112"/>
    <mergeCell ref="A113:B113"/>
    <mergeCell ref="G113:H113"/>
    <mergeCell ref="A114:B114"/>
    <mergeCell ref="G114:H114"/>
    <mergeCell ref="A101:D101"/>
    <mergeCell ref="G101:H101"/>
    <mergeCell ref="A102:I102"/>
    <mergeCell ref="A103:I103"/>
    <mergeCell ref="A104:I104"/>
    <mergeCell ref="A105:I105"/>
    <mergeCell ref="A106:I106"/>
    <mergeCell ref="A107:I107"/>
    <mergeCell ref="A108:D109"/>
    <mergeCell ref="E108:E109"/>
    <mergeCell ref="F108:F109"/>
    <mergeCell ref="G108:H109"/>
    <mergeCell ref="I108:I109"/>
    <mergeCell ref="A96:D96"/>
    <mergeCell ref="G96:H96"/>
    <mergeCell ref="A97:D97"/>
    <mergeCell ref="G97:H97"/>
    <mergeCell ref="A98:D98"/>
    <mergeCell ref="G98:H98"/>
    <mergeCell ref="A99:D99"/>
    <mergeCell ref="G99:H99"/>
    <mergeCell ref="A100:D100"/>
    <mergeCell ref="G100:H100"/>
    <mergeCell ref="A91:D91"/>
    <mergeCell ref="G91:H91"/>
    <mergeCell ref="A92:D92"/>
    <mergeCell ref="G92:H92"/>
    <mergeCell ref="A93:D93"/>
    <mergeCell ref="G93:H93"/>
    <mergeCell ref="A94:D94"/>
    <mergeCell ref="G94:H94"/>
    <mergeCell ref="A95:D95"/>
    <mergeCell ref="G95:H95"/>
    <mergeCell ref="A86:D86"/>
    <mergeCell ref="G86:H86"/>
    <mergeCell ref="A87:D87"/>
    <mergeCell ref="G87:H87"/>
    <mergeCell ref="A88:D88"/>
    <mergeCell ref="G88:H88"/>
    <mergeCell ref="A89:D89"/>
    <mergeCell ref="G89:H89"/>
    <mergeCell ref="A90:D90"/>
    <mergeCell ref="G90:H90"/>
    <mergeCell ref="A81:D81"/>
    <mergeCell ref="G81:H81"/>
    <mergeCell ref="A82:D82"/>
    <mergeCell ref="G82:H82"/>
    <mergeCell ref="A83:D83"/>
    <mergeCell ref="G83:H83"/>
    <mergeCell ref="A84:D84"/>
    <mergeCell ref="G84:H84"/>
    <mergeCell ref="A85:D85"/>
    <mergeCell ref="G85:H85"/>
    <mergeCell ref="A76:D76"/>
    <mergeCell ref="G76:H76"/>
    <mergeCell ref="A77:D77"/>
    <mergeCell ref="G77:H77"/>
    <mergeCell ref="A78:D78"/>
    <mergeCell ref="G78:H78"/>
    <mergeCell ref="A79:D79"/>
    <mergeCell ref="G79:H79"/>
    <mergeCell ref="A80:D80"/>
    <mergeCell ref="G80:H80"/>
    <mergeCell ref="A71:D71"/>
    <mergeCell ref="G71:H71"/>
    <mergeCell ref="A72:D72"/>
    <mergeCell ref="G72:H72"/>
    <mergeCell ref="A73:D73"/>
    <mergeCell ref="G73:H73"/>
    <mergeCell ref="A74:D74"/>
    <mergeCell ref="G74:H74"/>
    <mergeCell ref="A75:D75"/>
    <mergeCell ref="G75:H75"/>
    <mergeCell ref="A66:D66"/>
    <mergeCell ref="G66:H66"/>
    <mergeCell ref="A67:D67"/>
    <mergeCell ref="G67:H67"/>
    <mergeCell ref="A68:D68"/>
    <mergeCell ref="G68:H68"/>
    <mergeCell ref="A69:D69"/>
    <mergeCell ref="G69:H69"/>
    <mergeCell ref="A70:D70"/>
    <mergeCell ref="G70:H70"/>
    <mergeCell ref="A61:I61"/>
    <mergeCell ref="A62:D62"/>
    <mergeCell ref="G62:H62"/>
    <mergeCell ref="A63:D63"/>
    <mergeCell ref="G63:H63"/>
    <mergeCell ref="A64:D64"/>
    <mergeCell ref="G64:H64"/>
    <mergeCell ref="A65:D65"/>
    <mergeCell ref="G65:H65"/>
    <mergeCell ref="A52:D52"/>
    <mergeCell ref="G52:H52"/>
    <mergeCell ref="A53:I53"/>
    <mergeCell ref="A54:I54"/>
    <mergeCell ref="A55:I55"/>
    <mergeCell ref="A56:I56"/>
    <mergeCell ref="A57:I57"/>
    <mergeCell ref="A58:I58"/>
    <mergeCell ref="A59:D60"/>
    <mergeCell ref="E59:E60"/>
    <mergeCell ref="F59:F60"/>
    <mergeCell ref="G59:H60"/>
    <mergeCell ref="I59:I60"/>
    <mergeCell ref="A47:D47"/>
    <mergeCell ref="G47:H47"/>
    <mergeCell ref="A48:D48"/>
    <mergeCell ref="G48:H48"/>
    <mergeCell ref="A49:D49"/>
    <mergeCell ref="G49:H49"/>
    <mergeCell ref="A50:D50"/>
    <mergeCell ref="G50:H50"/>
    <mergeCell ref="A51:D51"/>
    <mergeCell ref="G51:H51"/>
    <mergeCell ref="A42:D42"/>
    <mergeCell ref="G42:H42"/>
    <mergeCell ref="A43:D43"/>
    <mergeCell ref="G43:H43"/>
    <mergeCell ref="A44:D44"/>
    <mergeCell ref="G44:H44"/>
    <mergeCell ref="A45:D45"/>
    <mergeCell ref="G45:H45"/>
    <mergeCell ref="A46:D46"/>
    <mergeCell ref="G46:H46"/>
    <mergeCell ref="A37:D37"/>
    <mergeCell ref="G37:H37"/>
    <mergeCell ref="A38:D38"/>
    <mergeCell ref="G38:H38"/>
    <mergeCell ref="A39:D39"/>
    <mergeCell ref="G39:H39"/>
    <mergeCell ref="A40:D40"/>
    <mergeCell ref="G40:H40"/>
    <mergeCell ref="A41:D41"/>
    <mergeCell ref="G41:H41"/>
    <mergeCell ref="A32:D32"/>
    <mergeCell ref="G32:H32"/>
    <mergeCell ref="A33:D33"/>
    <mergeCell ref="G33:H33"/>
    <mergeCell ref="A34:D34"/>
    <mergeCell ref="G34:H34"/>
    <mergeCell ref="A35:D35"/>
    <mergeCell ref="G35:H35"/>
    <mergeCell ref="A36:D36"/>
    <mergeCell ref="G36:H36"/>
    <mergeCell ref="A27:D27"/>
    <mergeCell ref="G27:H27"/>
    <mergeCell ref="A28:D28"/>
    <mergeCell ref="G28:H28"/>
    <mergeCell ref="A29:D29"/>
    <mergeCell ref="G29:H29"/>
    <mergeCell ref="A30:D30"/>
    <mergeCell ref="G30:H30"/>
    <mergeCell ref="A31:D31"/>
    <mergeCell ref="G31:H31"/>
    <mergeCell ref="A22:D22"/>
    <mergeCell ref="G22:H22"/>
    <mergeCell ref="A23:D23"/>
    <mergeCell ref="G23:H23"/>
    <mergeCell ref="A24:D24"/>
    <mergeCell ref="G24:H24"/>
    <mergeCell ref="A25:D25"/>
    <mergeCell ref="G25:H25"/>
    <mergeCell ref="A26:D26"/>
    <mergeCell ref="G26:H26"/>
    <mergeCell ref="A17:D17"/>
    <mergeCell ref="G17:H17"/>
    <mergeCell ref="A18:D18"/>
    <mergeCell ref="G18:H18"/>
    <mergeCell ref="A19:D19"/>
    <mergeCell ref="G19:H19"/>
    <mergeCell ref="A20:D20"/>
    <mergeCell ref="G20:H20"/>
    <mergeCell ref="A21:D21"/>
    <mergeCell ref="G21:H21"/>
    <mergeCell ref="A12:D12"/>
    <mergeCell ref="G12:H12"/>
    <mergeCell ref="A13:D13"/>
    <mergeCell ref="G13:H13"/>
    <mergeCell ref="A14:D14"/>
    <mergeCell ref="G14:H14"/>
    <mergeCell ref="A15:D15"/>
    <mergeCell ref="G15:H15"/>
    <mergeCell ref="A16:D16"/>
    <mergeCell ref="G16:H16"/>
    <mergeCell ref="A7:I7"/>
    <mergeCell ref="A8:D8"/>
    <mergeCell ref="G8:H8"/>
    <mergeCell ref="A9:D9"/>
    <mergeCell ref="G9:H9"/>
    <mergeCell ref="A10:D10"/>
    <mergeCell ref="G10:H10"/>
    <mergeCell ref="A11:D11"/>
    <mergeCell ref="G11:H11"/>
    <mergeCell ref="A1:I1"/>
    <mergeCell ref="A2:I2"/>
    <mergeCell ref="A3:I3"/>
    <mergeCell ref="A4:I4"/>
    <mergeCell ref="A5:D6"/>
    <mergeCell ref="E5:E6"/>
    <mergeCell ref="F5:F6"/>
    <mergeCell ref="G5:H6"/>
    <mergeCell ref="I5:I6"/>
  </mergeCells>
  <hyperlinks>
    <hyperlink ref="A3" r:id="rId1"/>
    <hyperlink ref="A57" r:id="rId2"/>
    <hyperlink ref="A106" r:id="rId3"/>
    <hyperlink ref="A155" r:id="rId4"/>
    <hyperlink ref="A186" r:id="rId5"/>
    <hyperlink ref="A218" r:id="rId6"/>
    <hyperlink ref="A238" location="Лист1!A1" display="Вернуться в содержание прайса klodek.ru"/>
  </hyperlinks>
  <pageMargins left="0.7" right="0.7" top="0.75" bottom="0.75" header="0.511811023622047" footer="0.511811023622047"/>
  <pageSetup paperSize="9" scale="97" orientation="portrait" horizontalDpi="300" verticalDpi="300"/>
  <rowBreaks count="5" manualBreakCount="5">
    <brk id="54" max="16383" man="1"/>
    <brk id="103" max="16383" man="1"/>
    <brk id="152" max="16383" man="1"/>
    <brk id="183" max="16383" man="1"/>
    <brk id="215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J269"/>
  <sheetViews>
    <sheetView tabSelected="1" topLeftCell="A147" zoomScaleNormal="100" workbookViewId="0">
      <selection activeCell="P163" sqref="P163"/>
    </sheetView>
  </sheetViews>
  <sheetFormatPr defaultColWidth="9.140625" defaultRowHeight="15" x14ac:dyDescent="0.25"/>
  <cols>
    <col min="1" max="1" width="18.5703125" style="1" customWidth="1"/>
    <col min="2" max="2" width="6.7109375" style="48" customWidth="1"/>
    <col min="3" max="4" width="6.7109375" style="49" customWidth="1"/>
    <col min="5" max="5" width="6.7109375" style="1" customWidth="1"/>
    <col min="6" max="6" width="6.85546875" style="1" customWidth="1"/>
    <col min="7" max="7" width="5.5703125" style="1" customWidth="1"/>
    <col min="8" max="8" width="7.28515625" style="1" customWidth="1"/>
    <col min="9" max="9" width="8" style="1" customWidth="1"/>
    <col min="10" max="10" width="7.28515625" style="1" customWidth="1"/>
    <col min="11" max="11" width="7" style="1" customWidth="1"/>
    <col min="12" max="12" width="8.42578125" style="1" customWidth="1"/>
    <col min="13" max="13" width="6.140625" style="1" customWidth="1"/>
    <col min="14" max="14" width="7.140625" style="50" customWidth="1"/>
    <col min="15" max="15" width="17.42578125" style="1" customWidth="1"/>
    <col min="16" max="16" width="9.140625" style="51"/>
    <col min="17" max="1024" width="9.140625" style="1"/>
  </cols>
  <sheetData>
    <row r="1" spans="1:16" ht="17.25" customHeight="1" thickBot="1" x14ac:dyDescent="0.3">
      <c r="A1" s="766" t="s">
        <v>446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</row>
    <row r="2" spans="1:16" ht="17.25" customHeight="1" thickBot="1" x14ac:dyDescent="0.3">
      <c r="A2" s="766"/>
      <c r="B2" s="766"/>
      <c r="C2" s="767"/>
      <c r="D2" s="767"/>
      <c r="E2" s="767"/>
      <c r="F2" s="767"/>
      <c r="G2" s="767"/>
      <c r="H2" s="767"/>
      <c r="I2" s="767"/>
      <c r="J2" s="767"/>
      <c r="K2" s="766"/>
      <c r="L2" s="766"/>
      <c r="M2" s="766"/>
      <c r="N2" s="766"/>
      <c r="P2" s="52">
        <v>36</v>
      </c>
    </row>
    <row r="3" spans="1:16" ht="31.5" customHeight="1" thickBot="1" x14ac:dyDescent="0.3">
      <c r="A3" s="845" t="s">
        <v>1</v>
      </c>
      <c r="B3" s="852" t="s">
        <v>94</v>
      </c>
      <c r="C3" s="53" t="s">
        <v>2</v>
      </c>
      <c r="D3" s="54" t="s">
        <v>3</v>
      </c>
      <c r="E3" s="567" t="s">
        <v>4</v>
      </c>
      <c r="F3" s="847" t="s">
        <v>451</v>
      </c>
      <c r="G3" s="772"/>
      <c r="H3" s="848" t="s">
        <v>23</v>
      </c>
      <c r="I3" s="848"/>
      <c r="J3" s="849"/>
      <c r="K3" s="850" t="s">
        <v>24</v>
      </c>
      <c r="L3" s="850"/>
      <c r="M3" s="851" t="s">
        <v>25</v>
      </c>
      <c r="N3" s="851"/>
      <c r="P3" s="747" t="s">
        <v>26</v>
      </c>
    </row>
    <row r="4" spans="1:16" s="16" customFormat="1" ht="20.25" customHeight="1" thickBot="1" x14ac:dyDescent="0.3">
      <c r="A4" s="846"/>
      <c r="B4" s="853"/>
      <c r="C4" s="562" t="s">
        <v>8</v>
      </c>
      <c r="D4" s="563" t="s">
        <v>8</v>
      </c>
      <c r="E4" s="568" t="s">
        <v>8</v>
      </c>
      <c r="F4" s="572" t="s">
        <v>27</v>
      </c>
      <c r="G4" s="564" t="s">
        <v>28</v>
      </c>
      <c r="H4" s="564" t="s">
        <v>9</v>
      </c>
      <c r="I4" s="565" t="s">
        <v>10</v>
      </c>
      <c r="J4" s="566" t="s">
        <v>29</v>
      </c>
      <c r="K4" s="536" t="s">
        <v>30</v>
      </c>
      <c r="L4" s="537" t="s">
        <v>13</v>
      </c>
      <c r="M4" s="538" t="s">
        <v>30</v>
      </c>
      <c r="N4" s="543" t="s">
        <v>13</v>
      </c>
      <c r="P4" s="747"/>
    </row>
    <row r="5" spans="1:16" s="8" customFormat="1" ht="18.75" customHeight="1" x14ac:dyDescent="0.25">
      <c r="A5" s="715" t="s">
        <v>31</v>
      </c>
      <c r="B5" s="717" t="s">
        <v>32</v>
      </c>
      <c r="C5" s="491">
        <v>12.5</v>
      </c>
      <c r="D5" s="489">
        <v>96</v>
      </c>
      <c r="E5" s="573">
        <v>2000</v>
      </c>
      <c r="F5" s="509">
        <v>2.1120000000000001</v>
      </c>
      <c r="G5" s="531">
        <v>88</v>
      </c>
      <c r="H5" s="531">
        <v>10</v>
      </c>
      <c r="I5" s="510">
        <f>C5*D5*E5/1000000000*H5</f>
        <v>2.3999999999999997E-2</v>
      </c>
      <c r="J5" s="511">
        <f t="shared" ref="J5:J25" si="0">E5*P5/1000000*H5</f>
        <v>1.7599999999999998</v>
      </c>
      <c r="K5" s="490">
        <f>I5*$L$5</f>
        <v>559.19999999999993</v>
      </c>
      <c r="L5" s="860">
        <v>23300</v>
      </c>
      <c r="M5" s="485">
        <f>I5*$N$5</f>
        <v>727.19999999999993</v>
      </c>
      <c r="N5" s="721">
        <v>30300</v>
      </c>
      <c r="P5" s="62">
        <v>88</v>
      </c>
    </row>
    <row r="6" spans="1:16" s="8" customFormat="1" ht="18.75" customHeight="1" x14ac:dyDescent="0.25">
      <c r="A6" s="716"/>
      <c r="B6" s="718"/>
      <c r="C6" s="492">
        <v>12.5</v>
      </c>
      <c r="D6" s="493">
        <v>96</v>
      </c>
      <c r="E6" s="570">
        <v>2400</v>
      </c>
      <c r="F6" s="513">
        <v>2.5339999999999998</v>
      </c>
      <c r="G6" s="532">
        <v>88</v>
      </c>
      <c r="H6" s="532">
        <v>10</v>
      </c>
      <c r="I6" s="514">
        <f t="shared" ref="I6:I25" si="1">C6*D6*E6/1000000000*H6</f>
        <v>2.8800000000000003E-2</v>
      </c>
      <c r="J6" s="515">
        <f t="shared" si="0"/>
        <v>2.1120000000000001</v>
      </c>
      <c r="K6" s="487">
        <f t="shared" ref="K6:K9" si="2">I6*$L$5</f>
        <v>671.04000000000008</v>
      </c>
      <c r="L6" s="861"/>
      <c r="M6" s="67">
        <f t="shared" ref="M6:M9" si="3">I6*$N$5</f>
        <v>872.6400000000001</v>
      </c>
      <c r="N6" s="862"/>
      <c r="P6" s="62">
        <v>88</v>
      </c>
    </row>
    <row r="7" spans="1:16" s="8" customFormat="1" ht="18.75" customHeight="1" x14ac:dyDescent="0.25">
      <c r="A7" s="716"/>
      <c r="B7" s="718"/>
      <c r="C7" s="492">
        <v>12.5</v>
      </c>
      <c r="D7" s="493">
        <v>96</v>
      </c>
      <c r="E7" s="570">
        <v>2500</v>
      </c>
      <c r="F7" s="513">
        <v>2.64</v>
      </c>
      <c r="G7" s="532">
        <v>88</v>
      </c>
      <c r="H7" s="532">
        <v>10</v>
      </c>
      <c r="I7" s="514">
        <f t="shared" si="1"/>
        <v>0.03</v>
      </c>
      <c r="J7" s="515">
        <f t="shared" si="0"/>
        <v>2.2000000000000002</v>
      </c>
      <c r="K7" s="487">
        <f t="shared" si="2"/>
        <v>699</v>
      </c>
      <c r="L7" s="861"/>
      <c r="M7" s="67">
        <f t="shared" si="3"/>
        <v>909</v>
      </c>
      <c r="N7" s="862"/>
      <c r="P7" s="62">
        <v>88</v>
      </c>
    </row>
    <row r="8" spans="1:16" s="8" customFormat="1" ht="18.75" customHeight="1" x14ac:dyDescent="0.25">
      <c r="A8" s="716"/>
      <c r="B8" s="718"/>
      <c r="C8" s="492">
        <v>12.5</v>
      </c>
      <c r="D8" s="493">
        <v>96</v>
      </c>
      <c r="E8" s="570">
        <v>2700</v>
      </c>
      <c r="F8" s="513">
        <v>2.851</v>
      </c>
      <c r="G8" s="532">
        <v>88</v>
      </c>
      <c r="H8" s="532">
        <v>10</v>
      </c>
      <c r="I8" s="514">
        <f t="shared" si="1"/>
        <v>3.2399999999999998E-2</v>
      </c>
      <c r="J8" s="515">
        <f t="shared" si="0"/>
        <v>2.3759999999999999</v>
      </c>
      <c r="K8" s="487">
        <f t="shared" si="2"/>
        <v>754.92</v>
      </c>
      <c r="L8" s="861"/>
      <c r="M8" s="67">
        <f t="shared" si="3"/>
        <v>981.71999999999991</v>
      </c>
      <c r="N8" s="862"/>
      <c r="P8" s="62">
        <v>88</v>
      </c>
    </row>
    <row r="9" spans="1:16" s="8" customFormat="1" ht="18.75" customHeight="1" thickBot="1" x14ac:dyDescent="0.3">
      <c r="A9" s="716"/>
      <c r="B9" s="718"/>
      <c r="C9" s="494">
        <v>12.5</v>
      </c>
      <c r="D9" s="495">
        <v>96</v>
      </c>
      <c r="E9" s="574">
        <v>3000</v>
      </c>
      <c r="F9" s="521">
        <v>3.1680000000000001</v>
      </c>
      <c r="G9" s="533">
        <v>88</v>
      </c>
      <c r="H9" s="533">
        <v>10</v>
      </c>
      <c r="I9" s="522">
        <f t="shared" si="1"/>
        <v>3.5999999999999997E-2</v>
      </c>
      <c r="J9" s="523">
        <f t="shared" si="0"/>
        <v>2.64</v>
      </c>
      <c r="K9" s="488">
        <f t="shared" si="2"/>
        <v>838.8</v>
      </c>
      <c r="L9" s="864"/>
      <c r="M9" s="481">
        <f t="shared" si="3"/>
        <v>1090.8</v>
      </c>
      <c r="N9" s="866"/>
      <c r="P9" s="62">
        <v>88</v>
      </c>
    </row>
    <row r="10" spans="1:16" s="8" customFormat="1" ht="18.75" customHeight="1" x14ac:dyDescent="0.25">
      <c r="A10" s="715" t="s">
        <v>31</v>
      </c>
      <c r="B10" s="717" t="s">
        <v>33</v>
      </c>
      <c r="C10" s="491">
        <v>12.5</v>
      </c>
      <c r="D10" s="489">
        <v>96</v>
      </c>
      <c r="E10" s="573">
        <v>2000</v>
      </c>
      <c r="F10" s="509">
        <v>2.1120000000000001</v>
      </c>
      <c r="G10" s="531">
        <v>88</v>
      </c>
      <c r="H10" s="531">
        <v>10</v>
      </c>
      <c r="I10" s="510">
        <f t="shared" si="1"/>
        <v>2.3999999999999997E-2</v>
      </c>
      <c r="J10" s="511">
        <f t="shared" si="0"/>
        <v>1.7599999999999998</v>
      </c>
      <c r="K10" s="486">
        <f>I10*$L$10</f>
        <v>362.4</v>
      </c>
      <c r="L10" s="926">
        <v>15100</v>
      </c>
      <c r="M10" s="484">
        <f>I10*$N$10</f>
        <v>470.39999999999992</v>
      </c>
      <c r="N10" s="880">
        <v>19600</v>
      </c>
      <c r="P10" s="62">
        <v>88</v>
      </c>
    </row>
    <row r="11" spans="1:16" s="8" customFormat="1" ht="18.75" customHeight="1" x14ac:dyDescent="0.25">
      <c r="A11" s="716"/>
      <c r="B11" s="718"/>
      <c r="C11" s="492">
        <v>12.5</v>
      </c>
      <c r="D11" s="493">
        <v>96</v>
      </c>
      <c r="E11" s="570">
        <v>2400</v>
      </c>
      <c r="F11" s="513">
        <v>2.5339999999999998</v>
      </c>
      <c r="G11" s="532">
        <v>88</v>
      </c>
      <c r="H11" s="532">
        <v>10</v>
      </c>
      <c r="I11" s="514">
        <f t="shared" si="1"/>
        <v>2.8800000000000003E-2</v>
      </c>
      <c r="J11" s="515">
        <f t="shared" si="0"/>
        <v>2.1120000000000001</v>
      </c>
      <c r="K11" s="486">
        <f>I11*$L$10</f>
        <v>434.88000000000005</v>
      </c>
      <c r="L11" s="926"/>
      <c r="M11" s="484">
        <f t="shared" ref="M11:M14" si="4">I11*$N$10</f>
        <v>564.48</v>
      </c>
      <c r="N11" s="880"/>
      <c r="P11" s="62">
        <v>88</v>
      </c>
    </row>
    <row r="12" spans="1:16" s="8" customFormat="1" ht="18.75" customHeight="1" x14ac:dyDescent="0.25">
      <c r="A12" s="716"/>
      <c r="B12" s="718"/>
      <c r="C12" s="492">
        <v>12.5</v>
      </c>
      <c r="D12" s="493">
        <v>96</v>
      </c>
      <c r="E12" s="570">
        <v>2500</v>
      </c>
      <c r="F12" s="513">
        <v>2.64</v>
      </c>
      <c r="G12" s="532">
        <v>88</v>
      </c>
      <c r="H12" s="532">
        <v>10</v>
      </c>
      <c r="I12" s="514">
        <f t="shared" si="1"/>
        <v>0.03</v>
      </c>
      <c r="J12" s="515">
        <f t="shared" si="0"/>
        <v>2.2000000000000002</v>
      </c>
      <c r="K12" s="486">
        <f t="shared" ref="K12:K14" si="5">I12*$L$10</f>
        <v>453</v>
      </c>
      <c r="L12" s="926"/>
      <c r="M12" s="484">
        <f t="shared" si="4"/>
        <v>588</v>
      </c>
      <c r="N12" s="880"/>
      <c r="P12" s="62">
        <v>88</v>
      </c>
    </row>
    <row r="13" spans="1:16" s="8" customFormat="1" ht="18.75" customHeight="1" x14ac:dyDescent="0.25">
      <c r="A13" s="716"/>
      <c r="B13" s="718"/>
      <c r="C13" s="492">
        <v>12.5</v>
      </c>
      <c r="D13" s="493">
        <v>96</v>
      </c>
      <c r="E13" s="570">
        <v>2700</v>
      </c>
      <c r="F13" s="513">
        <v>2.851</v>
      </c>
      <c r="G13" s="532">
        <v>88</v>
      </c>
      <c r="H13" s="532">
        <v>10</v>
      </c>
      <c r="I13" s="514">
        <f t="shared" si="1"/>
        <v>3.2399999999999998E-2</v>
      </c>
      <c r="J13" s="515">
        <f t="shared" si="0"/>
        <v>2.3759999999999999</v>
      </c>
      <c r="K13" s="486">
        <f t="shared" si="5"/>
        <v>489.23999999999995</v>
      </c>
      <c r="L13" s="926"/>
      <c r="M13" s="484">
        <f t="shared" si="4"/>
        <v>635.04</v>
      </c>
      <c r="N13" s="880"/>
      <c r="P13" s="62">
        <v>88</v>
      </c>
    </row>
    <row r="14" spans="1:16" s="8" customFormat="1" ht="18.75" customHeight="1" thickBot="1" x14ac:dyDescent="0.3">
      <c r="A14" s="719"/>
      <c r="B14" s="720"/>
      <c r="C14" s="494">
        <v>12.5</v>
      </c>
      <c r="D14" s="495">
        <v>96</v>
      </c>
      <c r="E14" s="574">
        <v>3000</v>
      </c>
      <c r="F14" s="521">
        <v>3.1680000000000001</v>
      </c>
      <c r="G14" s="533">
        <v>88</v>
      </c>
      <c r="H14" s="533">
        <v>10</v>
      </c>
      <c r="I14" s="522">
        <f t="shared" si="1"/>
        <v>3.5999999999999997E-2</v>
      </c>
      <c r="J14" s="523">
        <f t="shared" si="0"/>
        <v>2.64</v>
      </c>
      <c r="K14" s="544">
        <f t="shared" si="5"/>
        <v>543.59999999999991</v>
      </c>
      <c r="L14" s="926"/>
      <c r="M14" s="545">
        <f t="shared" si="4"/>
        <v>705.59999999999991</v>
      </c>
      <c r="N14" s="880"/>
      <c r="P14" s="62">
        <v>88</v>
      </c>
    </row>
    <row r="15" spans="1:16" s="8" customFormat="1" ht="18.75" customHeight="1" x14ac:dyDescent="0.25">
      <c r="A15" s="715" t="s">
        <v>31</v>
      </c>
      <c r="B15" s="717" t="s">
        <v>32</v>
      </c>
      <c r="C15" s="491">
        <v>12.5</v>
      </c>
      <c r="D15" s="489">
        <v>86</v>
      </c>
      <c r="E15" s="573">
        <v>2000</v>
      </c>
      <c r="F15" s="509">
        <v>2.0640000000000001</v>
      </c>
      <c r="G15" s="531">
        <v>96</v>
      </c>
      <c r="H15" s="531">
        <v>10</v>
      </c>
      <c r="I15" s="510">
        <f t="shared" si="1"/>
        <v>2.1499999999999998E-2</v>
      </c>
      <c r="J15" s="511">
        <f t="shared" si="0"/>
        <v>1.56</v>
      </c>
      <c r="K15" s="490">
        <f>I15*$L$15</f>
        <v>479.45</v>
      </c>
      <c r="L15" s="860">
        <v>22300</v>
      </c>
      <c r="M15" s="485">
        <f>I15*$N$15</f>
        <v>623.5</v>
      </c>
      <c r="N15" s="721">
        <v>29000</v>
      </c>
      <c r="P15" s="62">
        <v>78</v>
      </c>
    </row>
    <row r="16" spans="1:16" s="8" customFormat="1" ht="18.75" customHeight="1" x14ac:dyDescent="0.25">
      <c r="A16" s="716"/>
      <c r="B16" s="718"/>
      <c r="C16" s="492">
        <v>12.5</v>
      </c>
      <c r="D16" s="493">
        <v>86</v>
      </c>
      <c r="E16" s="570">
        <v>2400</v>
      </c>
      <c r="F16" s="513">
        <v>2.476</v>
      </c>
      <c r="G16" s="532">
        <v>96</v>
      </c>
      <c r="H16" s="532">
        <v>10</v>
      </c>
      <c r="I16" s="514">
        <f t="shared" si="1"/>
        <v>2.5799999999999997E-2</v>
      </c>
      <c r="J16" s="515">
        <f t="shared" si="0"/>
        <v>1.8720000000000001</v>
      </c>
      <c r="K16" s="487">
        <f t="shared" ref="K16:K19" si="6">I16*$L$15</f>
        <v>575.33999999999992</v>
      </c>
      <c r="L16" s="861"/>
      <c r="M16" s="67">
        <f t="shared" ref="M16:M19" si="7">I16*$N$15</f>
        <v>748.19999999999993</v>
      </c>
      <c r="N16" s="862"/>
      <c r="P16" s="62">
        <v>78</v>
      </c>
    </row>
    <row r="17" spans="1:16" s="8" customFormat="1" ht="18.75" customHeight="1" x14ac:dyDescent="0.25">
      <c r="A17" s="716"/>
      <c r="B17" s="718"/>
      <c r="C17" s="492">
        <v>12.5</v>
      </c>
      <c r="D17" s="493">
        <v>86</v>
      </c>
      <c r="E17" s="570">
        <v>2500</v>
      </c>
      <c r="F17" s="513">
        <v>2.58</v>
      </c>
      <c r="G17" s="532">
        <v>96</v>
      </c>
      <c r="H17" s="532">
        <v>10</v>
      </c>
      <c r="I17" s="514">
        <f t="shared" si="1"/>
        <v>2.6874999999999996E-2</v>
      </c>
      <c r="J17" s="515">
        <f t="shared" si="0"/>
        <v>1.9500000000000002</v>
      </c>
      <c r="K17" s="487">
        <f t="shared" si="6"/>
        <v>599.31249999999989</v>
      </c>
      <c r="L17" s="861"/>
      <c r="M17" s="67">
        <f t="shared" si="7"/>
        <v>779.37499999999989</v>
      </c>
      <c r="N17" s="862"/>
      <c r="P17" s="62">
        <v>78</v>
      </c>
    </row>
    <row r="18" spans="1:16" s="8" customFormat="1" ht="18.75" customHeight="1" x14ac:dyDescent="0.25">
      <c r="A18" s="716"/>
      <c r="B18" s="718"/>
      <c r="C18" s="492">
        <v>12.5</v>
      </c>
      <c r="D18" s="493">
        <v>86</v>
      </c>
      <c r="E18" s="570">
        <v>2700</v>
      </c>
      <c r="F18" s="513">
        <v>2.786</v>
      </c>
      <c r="G18" s="532">
        <v>96</v>
      </c>
      <c r="H18" s="532">
        <v>10</v>
      </c>
      <c r="I18" s="514">
        <f t="shared" si="1"/>
        <v>2.9025000000000002E-2</v>
      </c>
      <c r="J18" s="515">
        <f t="shared" si="0"/>
        <v>2.1059999999999999</v>
      </c>
      <c r="K18" s="487">
        <f t="shared" si="6"/>
        <v>647.25750000000005</v>
      </c>
      <c r="L18" s="861"/>
      <c r="M18" s="67">
        <f t="shared" si="7"/>
        <v>841.72500000000002</v>
      </c>
      <c r="N18" s="862"/>
      <c r="P18" s="62">
        <v>78</v>
      </c>
    </row>
    <row r="19" spans="1:16" s="8" customFormat="1" ht="18.75" customHeight="1" thickBot="1" x14ac:dyDescent="0.3">
      <c r="A19" s="719"/>
      <c r="B19" s="720"/>
      <c r="C19" s="494">
        <v>12.5</v>
      </c>
      <c r="D19" s="495">
        <v>86</v>
      </c>
      <c r="E19" s="574">
        <v>3000</v>
      </c>
      <c r="F19" s="521">
        <v>3.0960000000000001</v>
      </c>
      <c r="G19" s="533">
        <v>96</v>
      </c>
      <c r="H19" s="533">
        <v>10</v>
      </c>
      <c r="I19" s="522">
        <f t="shared" si="1"/>
        <v>3.2250000000000001E-2</v>
      </c>
      <c r="J19" s="523">
        <f t="shared" si="0"/>
        <v>2.3400000000000003</v>
      </c>
      <c r="K19" s="557">
        <f t="shared" si="6"/>
        <v>719.17500000000007</v>
      </c>
      <c r="L19" s="867"/>
      <c r="M19" s="546">
        <f t="shared" si="7"/>
        <v>935.25</v>
      </c>
      <c r="N19" s="722"/>
      <c r="P19" s="62">
        <v>78</v>
      </c>
    </row>
    <row r="20" spans="1:16" s="8" customFormat="1" ht="18.75" customHeight="1" x14ac:dyDescent="0.25">
      <c r="A20" s="715" t="s">
        <v>31</v>
      </c>
      <c r="B20" s="717" t="s">
        <v>34</v>
      </c>
      <c r="C20" s="491">
        <v>12.5</v>
      </c>
      <c r="D20" s="489">
        <v>86</v>
      </c>
      <c r="E20" s="573">
        <v>2000</v>
      </c>
      <c r="F20" s="509">
        <v>2.0640000000000001</v>
      </c>
      <c r="G20" s="531">
        <v>96</v>
      </c>
      <c r="H20" s="531">
        <v>10</v>
      </c>
      <c r="I20" s="510">
        <f t="shared" si="1"/>
        <v>2.1499999999999998E-2</v>
      </c>
      <c r="J20" s="511">
        <f t="shared" si="0"/>
        <v>1.56</v>
      </c>
      <c r="K20" s="490">
        <f>I20*$L$20</f>
        <v>324.64999999999998</v>
      </c>
      <c r="L20" s="860">
        <v>15100</v>
      </c>
      <c r="M20" s="485">
        <f>I20*$N$20</f>
        <v>421.4</v>
      </c>
      <c r="N20" s="721">
        <v>19600</v>
      </c>
      <c r="P20" s="62">
        <v>78</v>
      </c>
    </row>
    <row r="21" spans="1:16" s="8" customFormat="1" ht="18.75" customHeight="1" x14ac:dyDescent="0.25">
      <c r="A21" s="716"/>
      <c r="B21" s="718"/>
      <c r="C21" s="492">
        <v>12.5</v>
      </c>
      <c r="D21" s="493">
        <v>86</v>
      </c>
      <c r="E21" s="570">
        <v>2200</v>
      </c>
      <c r="F21" s="513">
        <v>2.27</v>
      </c>
      <c r="G21" s="532">
        <v>96</v>
      </c>
      <c r="H21" s="532">
        <v>10</v>
      </c>
      <c r="I21" s="514">
        <f t="shared" si="1"/>
        <v>2.3649999999999997E-2</v>
      </c>
      <c r="J21" s="515">
        <f t="shared" si="0"/>
        <v>1.716</v>
      </c>
      <c r="K21" s="487">
        <f t="shared" ref="K21:K25" si="8">I21*$L$20</f>
        <v>357.11499999999995</v>
      </c>
      <c r="L21" s="861"/>
      <c r="M21" s="67">
        <f t="shared" ref="M21:M25" si="9">I21*$N$20</f>
        <v>463.53999999999996</v>
      </c>
      <c r="N21" s="862"/>
      <c r="P21" s="62">
        <v>78</v>
      </c>
    </row>
    <row r="22" spans="1:16" s="8" customFormat="1" ht="18.75" customHeight="1" x14ac:dyDescent="0.25">
      <c r="A22" s="716"/>
      <c r="B22" s="718"/>
      <c r="C22" s="492">
        <v>12.5</v>
      </c>
      <c r="D22" s="493">
        <v>86</v>
      </c>
      <c r="E22" s="570">
        <v>2400</v>
      </c>
      <c r="F22" s="513">
        <v>2.476</v>
      </c>
      <c r="G22" s="532">
        <v>96</v>
      </c>
      <c r="H22" s="532">
        <v>10</v>
      </c>
      <c r="I22" s="514">
        <f>C22*D22*E22/1000000000*H22</f>
        <v>2.5799999999999997E-2</v>
      </c>
      <c r="J22" s="515">
        <f t="shared" si="0"/>
        <v>1.8720000000000001</v>
      </c>
      <c r="K22" s="487">
        <f t="shared" si="8"/>
        <v>389.57999999999993</v>
      </c>
      <c r="L22" s="861"/>
      <c r="M22" s="67">
        <f t="shared" si="9"/>
        <v>505.67999999999995</v>
      </c>
      <c r="N22" s="862"/>
      <c r="P22" s="62">
        <v>78</v>
      </c>
    </row>
    <row r="23" spans="1:16" s="8" customFormat="1" ht="18.75" customHeight="1" x14ac:dyDescent="0.25">
      <c r="A23" s="716"/>
      <c r="B23" s="718"/>
      <c r="C23" s="492">
        <v>12.5</v>
      </c>
      <c r="D23" s="493">
        <v>86</v>
      </c>
      <c r="E23" s="570">
        <v>2500</v>
      </c>
      <c r="F23" s="513">
        <v>2.58</v>
      </c>
      <c r="G23" s="532">
        <v>96</v>
      </c>
      <c r="H23" s="532">
        <v>10</v>
      </c>
      <c r="I23" s="514">
        <f t="shared" si="1"/>
        <v>2.6874999999999996E-2</v>
      </c>
      <c r="J23" s="515">
        <f t="shared" si="0"/>
        <v>1.9500000000000002</v>
      </c>
      <c r="K23" s="487">
        <f t="shared" si="8"/>
        <v>405.81249999999994</v>
      </c>
      <c r="L23" s="861"/>
      <c r="M23" s="67">
        <f t="shared" si="9"/>
        <v>526.74999999999989</v>
      </c>
      <c r="N23" s="862"/>
      <c r="P23" s="62">
        <v>78</v>
      </c>
    </row>
    <row r="24" spans="1:16" s="8" customFormat="1" ht="18.75" customHeight="1" x14ac:dyDescent="0.25">
      <c r="A24" s="716"/>
      <c r="B24" s="718"/>
      <c r="C24" s="492">
        <v>12.5</v>
      </c>
      <c r="D24" s="493">
        <v>86</v>
      </c>
      <c r="E24" s="570">
        <v>2700</v>
      </c>
      <c r="F24" s="513">
        <v>2.786</v>
      </c>
      <c r="G24" s="532">
        <v>96</v>
      </c>
      <c r="H24" s="532">
        <v>10</v>
      </c>
      <c r="I24" s="514">
        <f t="shared" si="1"/>
        <v>2.9025000000000002E-2</v>
      </c>
      <c r="J24" s="515">
        <f t="shared" si="0"/>
        <v>2.1059999999999999</v>
      </c>
      <c r="K24" s="487">
        <f t="shared" si="8"/>
        <v>438.27750000000003</v>
      </c>
      <c r="L24" s="861"/>
      <c r="M24" s="67">
        <f t="shared" si="9"/>
        <v>568.89</v>
      </c>
      <c r="N24" s="862"/>
      <c r="P24" s="62">
        <v>78</v>
      </c>
    </row>
    <row r="25" spans="1:16" s="8" customFormat="1" ht="18.75" customHeight="1" thickBot="1" x14ac:dyDescent="0.3">
      <c r="A25" s="716"/>
      <c r="B25" s="718"/>
      <c r="C25" s="497">
        <v>12.5</v>
      </c>
      <c r="D25" s="498">
        <v>86</v>
      </c>
      <c r="E25" s="575">
        <v>3000</v>
      </c>
      <c r="F25" s="517">
        <v>3.0960000000000001</v>
      </c>
      <c r="G25" s="535">
        <v>96</v>
      </c>
      <c r="H25" s="535">
        <v>10</v>
      </c>
      <c r="I25" s="518">
        <f t="shared" si="1"/>
        <v>3.2250000000000001E-2</v>
      </c>
      <c r="J25" s="519">
        <f t="shared" si="0"/>
        <v>2.3400000000000003</v>
      </c>
      <c r="K25" s="557">
        <f t="shared" si="8"/>
        <v>486.97500000000002</v>
      </c>
      <c r="L25" s="867"/>
      <c r="M25" s="546">
        <f t="shared" si="9"/>
        <v>632.1</v>
      </c>
      <c r="N25" s="722"/>
      <c r="P25" s="62">
        <v>78</v>
      </c>
    </row>
    <row r="26" spans="1:16" s="8" customFormat="1" ht="18.75" customHeight="1" x14ac:dyDescent="0.25">
      <c r="A26" s="723" t="s">
        <v>31</v>
      </c>
      <c r="B26" s="855" t="s">
        <v>32</v>
      </c>
      <c r="C26" s="505">
        <v>17</v>
      </c>
      <c r="D26" s="496">
        <v>96</v>
      </c>
      <c r="E26" s="577">
        <v>6000</v>
      </c>
      <c r="F26" s="509">
        <v>7.0010000000000003</v>
      </c>
      <c r="G26" s="531">
        <v>143</v>
      </c>
      <c r="H26" s="531">
        <v>5</v>
      </c>
      <c r="I26" s="510">
        <f t="shared" ref="I26:I44" si="10">C26*D26*E26/1000000000*H26</f>
        <v>4.8960000000000004E-2</v>
      </c>
      <c r="J26" s="511">
        <f t="shared" ref="J26:J44" si="11">E26*P26/1000000*H26</f>
        <v>2.64</v>
      </c>
      <c r="K26" s="490">
        <f>I26*$L$26</f>
        <v>1091.808</v>
      </c>
      <c r="L26" s="860">
        <v>22300</v>
      </c>
      <c r="M26" s="485">
        <f>I26*$N$26</f>
        <v>1419.8400000000001</v>
      </c>
      <c r="N26" s="721">
        <v>29000</v>
      </c>
      <c r="P26" s="62">
        <v>88</v>
      </c>
    </row>
    <row r="27" spans="1:16" s="8" customFormat="1" ht="18.75" customHeight="1" x14ac:dyDescent="0.25">
      <c r="A27" s="724"/>
      <c r="B27" s="856"/>
      <c r="C27" s="503">
        <v>17</v>
      </c>
      <c r="D27" s="493">
        <v>96</v>
      </c>
      <c r="E27" s="570">
        <v>3000</v>
      </c>
      <c r="F27" s="513">
        <v>3.5009999999999999</v>
      </c>
      <c r="G27" s="532">
        <v>143</v>
      </c>
      <c r="H27" s="532">
        <v>5</v>
      </c>
      <c r="I27" s="514">
        <f t="shared" si="10"/>
        <v>2.4480000000000002E-2</v>
      </c>
      <c r="J27" s="515">
        <f t="shared" si="11"/>
        <v>1.32</v>
      </c>
      <c r="K27" s="487">
        <f t="shared" ref="K27:K28" si="12">I27*$L$26</f>
        <v>545.904</v>
      </c>
      <c r="L27" s="861"/>
      <c r="M27" s="67">
        <f t="shared" ref="M27:M28" si="13">I27*$N$26</f>
        <v>709.92000000000007</v>
      </c>
      <c r="N27" s="862"/>
      <c r="P27" s="62">
        <v>88</v>
      </c>
    </row>
    <row r="28" spans="1:16" s="8" customFormat="1" ht="18.75" customHeight="1" thickBot="1" x14ac:dyDescent="0.3">
      <c r="A28" s="724"/>
      <c r="B28" s="856"/>
      <c r="C28" s="503">
        <v>17</v>
      </c>
      <c r="D28" s="493">
        <v>96</v>
      </c>
      <c r="E28" s="570">
        <v>2000</v>
      </c>
      <c r="F28" s="513">
        <v>2.3340000000000001</v>
      </c>
      <c r="G28" s="532">
        <v>143</v>
      </c>
      <c r="H28" s="532">
        <v>5</v>
      </c>
      <c r="I28" s="514">
        <f t="shared" si="10"/>
        <v>1.6320000000000001E-2</v>
      </c>
      <c r="J28" s="515">
        <f t="shared" si="11"/>
        <v>0.87999999999999989</v>
      </c>
      <c r="K28" s="557">
        <f t="shared" si="12"/>
        <v>363.93600000000004</v>
      </c>
      <c r="L28" s="867"/>
      <c r="M28" s="546">
        <f t="shared" si="13"/>
        <v>473.28000000000003</v>
      </c>
      <c r="N28" s="722"/>
      <c r="P28" s="62">
        <v>88</v>
      </c>
    </row>
    <row r="29" spans="1:16" s="8" customFormat="1" ht="18.75" customHeight="1" x14ac:dyDescent="0.25">
      <c r="A29" s="724"/>
      <c r="B29" s="857" t="s">
        <v>34</v>
      </c>
      <c r="C29" s="502">
        <v>17</v>
      </c>
      <c r="D29" s="499">
        <v>96</v>
      </c>
      <c r="E29" s="571">
        <v>3000</v>
      </c>
      <c r="F29" s="513">
        <v>3.5009999999999999</v>
      </c>
      <c r="G29" s="532">
        <v>143</v>
      </c>
      <c r="H29" s="532">
        <v>5</v>
      </c>
      <c r="I29" s="514">
        <f t="shared" si="10"/>
        <v>2.4480000000000002E-2</v>
      </c>
      <c r="J29" s="515">
        <f t="shared" si="11"/>
        <v>1.32</v>
      </c>
      <c r="K29" s="490">
        <f>I29*$L$29</f>
        <v>296.20800000000003</v>
      </c>
      <c r="L29" s="860">
        <v>12100</v>
      </c>
      <c r="M29" s="485">
        <f>I29*$N$29</f>
        <v>384.33600000000001</v>
      </c>
      <c r="N29" s="721">
        <v>15700</v>
      </c>
      <c r="P29" s="62">
        <v>88</v>
      </c>
    </row>
    <row r="30" spans="1:16" s="8" customFormat="1" ht="18.75" customHeight="1" thickBot="1" x14ac:dyDescent="0.3">
      <c r="A30" s="726"/>
      <c r="B30" s="858"/>
      <c r="C30" s="506">
        <v>17</v>
      </c>
      <c r="D30" s="495">
        <v>96</v>
      </c>
      <c r="E30" s="574">
        <v>2000</v>
      </c>
      <c r="F30" s="521">
        <v>2.3340000000000001</v>
      </c>
      <c r="G30" s="533">
        <v>143</v>
      </c>
      <c r="H30" s="533">
        <v>5</v>
      </c>
      <c r="I30" s="522">
        <f t="shared" si="10"/>
        <v>1.6320000000000001E-2</v>
      </c>
      <c r="J30" s="523">
        <f t="shared" si="11"/>
        <v>0.87999999999999989</v>
      </c>
      <c r="K30" s="557">
        <f>I30*$L$29</f>
        <v>197.47200000000001</v>
      </c>
      <c r="L30" s="867"/>
      <c r="M30" s="546">
        <f>I30*$N$29</f>
        <v>256.22400000000005</v>
      </c>
      <c r="N30" s="722"/>
      <c r="P30" s="62">
        <v>88</v>
      </c>
    </row>
    <row r="31" spans="1:16" s="8" customFormat="1" ht="18.75" customHeight="1" x14ac:dyDescent="0.25">
      <c r="A31" s="723" t="s">
        <v>35</v>
      </c>
      <c r="B31" s="717" t="s">
        <v>32</v>
      </c>
      <c r="C31" s="576">
        <v>17</v>
      </c>
      <c r="D31" s="480">
        <v>121</v>
      </c>
      <c r="E31" s="569">
        <v>2000</v>
      </c>
      <c r="F31" s="528">
        <v>2.4066999999999998</v>
      </c>
      <c r="G31" s="534">
        <v>117</v>
      </c>
      <c r="H31" s="534">
        <v>5</v>
      </c>
      <c r="I31" s="529">
        <f t="shared" si="10"/>
        <v>2.0569999999999998E-2</v>
      </c>
      <c r="J31" s="530">
        <f t="shared" si="11"/>
        <v>1.1300000000000001</v>
      </c>
      <c r="K31" s="490">
        <f>I31*$L$31</f>
        <v>483.39499999999992</v>
      </c>
      <c r="L31" s="860">
        <v>23500</v>
      </c>
      <c r="M31" s="485">
        <f>I31*$N$31</f>
        <v>580.07399999999996</v>
      </c>
      <c r="N31" s="721">
        <v>28200</v>
      </c>
      <c r="P31" s="62">
        <v>113</v>
      </c>
    </row>
    <row r="32" spans="1:16" s="8" customFormat="1" ht="18.75" customHeight="1" x14ac:dyDescent="0.25">
      <c r="A32" s="724"/>
      <c r="B32" s="718"/>
      <c r="C32" s="503">
        <v>17</v>
      </c>
      <c r="D32" s="493">
        <v>121</v>
      </c>
      <c r="E32" s="570">
        <v>3000</v>
      </c>
      <c r="F32" s="513">
        <v>3.61</v>
      </c>
      <c r="G32" s="532">
        <v>117</v>
      </c>
      <c r="H32" s="532">
        <v>5</v>
      </c>
      <c r="I32" s="514">
        <f t="shared" si="10"/>
        <v>3.0855E-2</v>
      </c>
      <c r="J32" s="515">
        <f t="shared" si="11"/>
        <v>1.6950000000000001</v>
      </c>
      <c r="K32" s="487">
        <f t="shared" ref="K32:K34" si="14">I32*$L$31</f>
        <v>725.09249999999997</v>
      </c>
      <c r="L32" s="861"/>
      <c r="M32" s="67">
        <f t="shared" ref="M32:M34" si="15">I32*$N$31</f>
        <v>870.11099999999999</v>
      </c>
      <c r="N32" s="862"/>
      <c r="P32" s="62">
        <v>113</v>
      </c>
    </row>
    <row r="33" spans="1:16" s="8" customFormat="1" ht="18.75" customHeight="1" x14ac:dyDescent="0.25">
      <c r="A33" s="724"/>
      <c r="B33" s="718"/>
      <c r="C33" s="503">
        <v>17</v>
      </c>
      <c r="D33" s="493">
        <v>121</v>
      </c>
      <c r="E33" s="570">
        <v>4000</v>
      </c>
      <c r="F33" s="513">
        <v>4.8129999999999997</v>
      </c>
      <c r="G33" s="532">
        <v>117</v>
      </c>
      <c r="H33" s="532">
        <v>5</v>
      </c>
      <c r="I33" s="514">
        <f t="shared" si="10"/>
        <v>4.1139999999999996E-2</v>
      </c>
      <c r="J33" s="515">
        <f t="shared" si="11"/>
        <v>2.2600000000000002</v>
      </c>
      <c r="K33" s="487">
        <f t="shared" si="14"/>
        <v>966.78999999999985</v>
      </c>
      <c r="L33" s="861"/>
      <c r="M33" s="67">
        <f t="shared" si="15"/>
        <v>1160.1479999999999</v>
      </c>
      <c r="N33" s="862"/>
      <c r="P33" s="62">
        <v>113</v>
      </c>
    </row>
    <row r="34" spans="1:16" s="8" customFormat="1" ht="18.75" customHeight="1" x14ac:dyDescent="0.25">
      <c r="A34" s="724"/>
      <c r="B34" s="718"/>
      <c r="C34" s="503">
        <v>17</v>
      </c>
      <c r="D34" s="493">
        <v>121</v>
      </c>
      <c r="E34" s="570">
        <v>5000</v>
      </c>
      <c r="F34" s="513">
        <v>4.8129999999999997</v>
      </c>
      <c r="G34" s="532">
        <v>117</v>
      </c>
      <c r="H34" s="532">
        <v>5</v>
      </c>
      <c r="I34" s="514">
        <f t="shared" si="10"/>
        <v>5.1425000000000005E-2</v>
      </c>
      <c r="J34" s="515">
        <f t="shared" si="11"/>
        <v>0</v>
      </c>
      <c r="K34" s="487">
        <f t="shared" si="14"/>
        <v>1208.4875000000002</v>
      </c>
      <c r="L34" s="861"/>
      <c r="M34" s="67">
        <f t="shared" si="15"/>
        <v>1450.1850000000002</v>
      </c>
      <c r="N34" s="862"/>
      <c r="P34" s="62"/>
    </row>
    <row r="35" spans="1:16" s="8" customFormat="1" ht="18.75" customHeight="1" thickBot="1" x14ac:dyDescent="0.3">
      <c r="A35" s="725"/>
      <c r="B35" s="718"/>
      <c r="C35" s="504">
        <v>17</v>
      </c>
      <c r="D35" s="498">
        <v>121</v>
      </c>
      <c r="E35" s="575">
        <v>6000</v>
      </c>
      <c r="F35" s="517">
        <v>7.22</v>
      </c>
      <c r="G35" s="535">
        <v>117</v>
      </c>
      <c r="H35" s="535">
        <v>5</v>
      </c>
      <c r="I35" s="518">
        <f t="shared" si="10"/>
        <v>6.1710000000000001E-2</v>
      </c>
      <c r="J35" s="519">
        <f t="shared" si="11"/>
        <v>3.39</v>
      </c>
      <c r="K35" s="558">
        <f>L35*I35</f>
        <v>1573.605</v>
      </c>
      <c r="L35" s="550">
        <v>25500</v>
      </c>
      <c r="M35" s="551">
        <f>I35*N35</f>
        <v>1999.404</v>
      </c>
      <c r="N35" s="552">
        <v>32400</v>
      </c>
      <c r="P35" s="62">
        <v>113</v>
      </c>
    </row>
    <row r="36" spans="1:16" s="8" customFormat="1" ht="18.75" customHeight="1" x14ac:dyDescent="0.25">
      <c r="A36" s="723" t="s">
        <v>35</v>
      </c>
      <c r="B36" s="868" t="s">
        <v>33</v>
      </c>
      <c r="C36" s="501">
        <v>17</v>
      </c>
      <c r="D36" s="489">
        <v>121</v>
      </c>
      <c r="E36" s="573">
        <v>2000</v>
      </c>
      <c r="F36" s="509">
        <v>2.4066999999999998</v>
      </c>
      <c r="G36" s="531">
        <v>117</v>
      </c>
      <c r="H36" s="531">
        <v>5</v>
      </c>
      <c r="I36" s="510">
        <f t="shared" si="10"/>
        <v>2.0569999999999998E-2</v>
      </c>
      <c r="J36" s="511">
        <f t="shared" si="11"/>
        <v>1.1300000000000001</v>
      </c>
      <c r="K36" s="490">
        <f>I36*$L$36</f>
        <v>296.20799999999997</v>
      </c>
      <c r="L36" s="860">
        <v>14400</v>
      </c>
      <c r="M36" s="485">
        <f>I36*$N$36</f>
        <v>359.97499999999997</v>
      </c>
      <c r="N36" s="721">
        <v>17500</v>
      </c>
      <c r="P36" s="62">
        <v>113</v>
      </c>
    </row>
    <row r="37" spans="1:16" s="8" customFormat="1" ht="18.75" customHeight="1" thickBot="1" x14ac:dyDescent="0.3">
      <c r="A37" s="726"/>
      <c r="B37" s="858"/>
      <c r="C37" s="506">
        <v>17</v>
      </c>
      <c r="D37" s="495">
        <v>121</v>
      </c>
      <c r="E37" s="574">
        <v>3000</v>
      </c>
      <c r="F37" s="521">
        <v>3.61</v>
      </c>
      <c r="G37" s="533">
        <v>117</v>
      </c>
      <c r="H37" s="533">
        <v>5</v>
      </c>
      <c r="I37" s="522">
        <f t="shared" si="10"/>
        <v>3.0855E-2</v>
      </c>
      <c r="J37" s="523">
        <f t="shared" si="11"/>
        <v>1.6950000000000001</v>
      </c>
      <c r="K37" s="557">
        <f>I37*$L$36</f>
        <v>444.31200000000001</v>
      </c>
      <c r="L37" s="867"/>
      <c r="M37" s="546">
        <f>I37*$N$36</f>
        <v>539.96249999999998</v>
      </c>
      <c r="N37" s="722"/>
      <c r="P37" s="62">
        <v>113</v>
      </c>
    </row>
    <row r="38" spans="1:16" s="8" customFormat="1" ht="18.75" customHeight="1" x14ac:dyDescent="0.25">
      <c r="A38" s="723" t="s">
        <v>35</v>
      </c>
      <c r="B38" s="868" t="s">
        <v>32</v>
      </c>
      <c r="C38" s="501">
        <v>17</v>
      </c>
      <c r="D38" s="489">
        <v>146</v>
      </c>
      <c r="E38" s="573">
        <v>2000</v>
      </c>
      <c r="F38" s="509">
        <v>2.258</v>
      </c>
      <c r="G38" s="531">
        <v>91</v>
      </c>
      <c r="H38" s="531">
        <v>5</v>
      </c>
      <c r="I38" s="510">
        <f t="shared" si="10"/>
        <v>2.4819999999999998E-2</v>
      </c>
      <c r="J38" s="511">
        <f t="shared" si="11"/>
        <v>1.3800000000000001</v>
      </c>
      <c r="K38" s="490">
        <f>I38*$L$38</f>
        <v>600.64400000000001</v>
      </c>
      <c r="L38" s="860">
        <v>24200</v>
      </c>
      <c r="M38" s="485">
        <f>I38*$N$38</f>
        <v>699.92399999999998</v>
      </c>
      <c r="N38" s="721">
        <v>28200</v>
      </c>
      <c r="P38" s="62">
        <v>138</v>
      </c>
    </row>
    <row r="39" spans="1:16" s="8" customFormat="1" ht="18.75" customHeight="1" x14ac:dyDescent="0.25">
      <c r="A39" s="724"/>
      <c r="B39" s="857"/>
      <c r="C39" s="503">
        <v>17</v>
      </c>
      <c r="D39" s="493">
        <v>146</v>
      </c>
      <c r="E39" s="570">
        <v>3000</v>
      </c>
      <c r="F39" s="513">
        <v>3.387</v>
      </c>
      <c r="G39" s="532">
        <v>91</v>
      </c>
      <c r="H39" s="532">
        <v>5</v>
      </c>
      <c r="I39" s="514">
        <f t="shared" si="10"/>
        <v>3.7229999999999999E-2</v>
      </c>
      <c r="J39" s="515">
        <f t="shared" si="11"/>
        <v>2.0699999999999998</v>
      </c>
      <c r="K39" s="487">
        <f t="shared" ref="K39:K41" si="16">I39*$L$38</f>
        <v>900.96600000000001</v>
      </c>
      <c r="L39" s="861"/>
      <c r="M39" s="67">
        <f t="shared" ref="M39:M40" si="17">I39*$N$38</f>
        <v>1049.886</v>
      </c>
      <c r="N39" s="862"/>
      <c r="P39" s="62">
        <v>138</v>
      </c>
    </row>
    <row r="40" spans="1:16" s="8" customFormat="1" ht="18.75" customHeight="1" x14ac:dyDescent="0.25">
      <c r="A40" s="724"/>
      <c r="B40" s="857"/>
      <c r="C40" s="503">
        <v>17</v>
      </c>
      <c r="D40" s="493">
        <v>146</v>
      </c>
      <c r="E40" s="570">
        <v>4000</v>
      </c>
      <c r="F40" s="513">
        <v>6.7750000000000004</v>
      </c>
      <c r="G40" s="532">
        <v>91</v>
      </c>
      <c r="H40" s="532">
        <v>5</v>
      </c>
      <c r="I40" s="514">
        <f t="shared" si="10"/>
        <v>4.9639999999999997E-2</v>
      </c>
      <c r="J40" s="515">
        <f t="shared" si="11"/>
        <v>2.7600000000000002</v>
      </c>
      <c r="K40" s="487">
        <f t="shared" si="16"/>
        <v>1201.288</v>
      </c>
      <c r="L40" s="861"/>
      <c r="M40" s="67">
        <f t="shared" si="17"/>
        <v>1399.848</v>
      </c>
      <c r="N40" s="862"/>
      <c r="P40" s="62">
        <v>138</v>
      </c>
    </row>
    <row r="41" spans="1:16" s="8" customFormat="1" ht="18.75" customHeight="1" x14ac:dyDescent="0.25">
      <c r="A41" s="724"/>
      <c r="B41" s="857"/>
      <c r="C41" s="503">
        <v>17</v>
      </c>
      <c r="D41" s="493">
        <v>146</v>
      </c>
      <c r="E41" s="570">
        <v>5000</v>
      </c>
      <c r="F41" s="513">
        <v>6.7750000000000004</v>
      </c>
      <c r="G41" s="532">
        <v>91</v>
      </c>
      <c r="H41" s="532">
        <v>5</v>
      </c>
      <c r="I41" s="514">
        <f t="shared" si="10"/>
        <v>6.2049999999999994E-2</v>
      </c>
      <c r="J41" s="515">
        <f t="shared" si="11"/>
        <v>3.4499999999999997</v>
      </c>
      <c r="K41" s="487">
        <f t="shared" si="16"/>
        <v>1501.61</v>
      </c>
      <c r="L41" s="861"/>
      <c r="M41" s="67">
        <f>I41*$N$38</f>
        <v>1749.81</v>
      </c>
      <c r="N41" s="862"/>
      <c r="P41" s="62">
        <v>138</v>
      </c>
    </row>
    <row r="42" spans="1:16" s="8" customFormat="1" ht="18.75" customHeight="1" thickBot="1" x14ac:dyDescent="0.3">
      <c r="A42" s="726"/>
      <c r="B42" s="858"/>
      <c r="C42" s="506">
        <v>17</v>
      </c>
      <c r="D42" s="495">
        <v>146</v>
      </c>
      <c r="E42" s="574">
        <v>6000</v>
      </c>
      <c r="F42" s="521">
        <v>6.7750000000000004</v>
      </c>
      <c r="G42" s="533">
        <v>91</v>
      </c>
      <c r="H42" s="533">
        <v>5</v>
      </c>
      <c r="I42" s="522">
        <f t="shared" si="10"/>
        <v>7.4459999999999998E-2</v>
      </c>
      <c r="J42" s="523">
        <f t="shared" si="11"/>
        <v>4.1399999999999997</v>
      </c>
      <c r="K42" s="559">
        <f>L42*I42</f>
        <v>1973.19</v>
      </c>
      <c r="L42" s="554">
        <v>26500</v>
      </c>
      <c r="M42" s="555">
        <f>I42*N42</f>
        <v>2457.1799999999998</v>
      </c>
      <c r="N42" s="556">
        <v>33000</v>
      </c>
      <c r="P42" s="62">
        <v>138</v>
      </c>
    </row>
    <row r="43" spans="1:16" s="8" customFormat="1" ht="18.75" customHeight="1" x14ac:dyDescent="0.25">
      <c r="A43" s="723" t="s">
        <v>35</v>
      </c>
      <c r="B43" s="717" t="s">
        <v>33</v>
      </c>
      <c r="C43" s="576">
        <v>17</v>
      </c>
      <c r="D43" s="480">
        <v>146</v>
      </c>
      <c r="E43" s="569">
        <v>2000</v>
      </c>
      <c r="F43" s="528">
        <v>2.258</v>
      </c>
      <c r="G43" s="534">
        <v>91</v>
      </c>
      <c r="H43" s="534">
        <v>5</v>
      </c>
      <c r="I43" s="529">
        <f t="shared" si="10"/>
        <v>2.4819999999999998E-2</v>
      </c>
      <c r="J43" s="530">
        <f t="shared" si="11"/>
        <v>1.3800000000000001</v>
      </c>
      <c r="K43" s="486">
        <f>I43*$L$43</f>
        <v>357.40799999999996</v>
      </c>
      <c r="L43" s="863">
        <v>14400</v>
      </c>
      <c r="M43" s="484">
        <f>I43*$N$43</f>
        <v>434.34999999999997</v>
      </c>
      <c r="N43" s="865">
        <v>17500</v>
      </c>
      <c r="P43" s="62">
        <v>138</v>
      </c>
    </row>
    <row r="44" spans="1:16" s="8" customFormat="1" ht="18.75" customHeight="1" thickBot="1" x14ac:dyDescent="0.3">
      <c r="A44" s="726"/>
      <c r="B44" s="720"/>
      <c r="C44" s="506">
        <v>17</v>
      </c>
      <c r="D44" s="495">
        <v>146</v>
      </c>
      <c r="E44" s="574">
        <v>3000</v>
      </c>
      <c r="F44" s="521">
        <v>3.387</v>
      </c>
      <c r="G44" s="533">
        <v>91</v>
      </c>
      <c r="H44" s="533">
        <v>5</v>
      </c>
      <c r="I44" s="522">
        <f t="shared" si="10"/>
        <v>3.7229999999999999E-2</v>
      </c>
      <c r="J44" s="523">
        <f t="shared" si="11"/>
        <v>2.0699999999999998</v>
      </c>
      <c r="K44" s="488">
        <f>I44*$L$43</f>
        <v>536.11199999999997</v>
      </c>
      <c r="L44" s="864"/>
      <c r="M44" s="481">
        <f>I44*$N$43</f>
        <v>651.52499999999998</v>
      </c>
      <c r="N44" s="866"/>
      <c r="P44" s="62">
        <v>138</v>
      </c>
    </row>
    <row r="45" spans="1:16" s="1" customFormat="1" ht="14.25" customHeight="1" x14ac:dyDescent="0.2">
      <c r="A45" s="854" t="s">
        <v>15</v>
      </c>
      <c r="B45" s="854"/>
      <c r="C45" s="854"/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854"/>
    </row>
    <row r="46" spans="1:16" s="1" customFormat="1" ht="14.25" customHeight="1" x14ac:dyDescent="0.2">
      <c r="A46" s="932" t="s">
        <v>16</v>
      </c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2"/>
    </row>
    <row r="47" spans="1:16" s="1" customFormat="1" ht="18" customHeight="1" x14ac:dyDescent="0.2">
      <c r="A47" s="699" t="s">
        <v>36</v>
      </c>
      <c r="B47" s="699"/>
      <c r="C47" s="699"/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N47" s="699"/>
    </row>
    <row r="48" spans="1:16" s="1" customFormat="1" ht="14.25" customHeight="1" x14ac:dyDescent="0.2">
      <c r="A48" s="859" t="s">
        <v>18</v>
      </c>
      <c r="B48" s="859"/>
      <c r="C48" s="859"/>
      <c r="D48" s="859"/>
      <c r="E48" s="859"/>
      <c r="F48" s="859"/>
      <c r="G48" s="859"/>
      <c r="H48" s="859"/>
      <c r="I48" s="859"/>
      <c r="J48" s="859"/>
      <c r="K48" s="859"/>
      <c r="L48" s="859"/>
      <c r="M48" s="859"/>
      <c r="N48" s="859"/>
    </row>
    <row r="49" spans="1:16" ht="23.25" customHeight="1" thickBot="1" x14ac:dyDescent="0.3">
      <c r="A49" s="766" t="s">
        <v>446</v>
      </c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</row>
    <row r="50" spans="1:16" ht="23.25" customHeight="1" thickBot="1" x14ac:dyDescent="0.3">
      <c r="A50" s="766"/>
      <c r="B50" s="766"/>
      <c r="C50" s="767"/>
      <c r="D50" s="767"/>
      <c r="E50" s="767"/>
      <c r="F50" s="767"/>
      <c r="G50" s="767"/>
      <c r="H50" s="767"/>
      <c r="I50" s="767"/>
      <c r="J50" s="767"/>
      <c r="K50" s="766"/>
      <c r="L50" s="766"/>
      <c r="M50" s="766"/>
      <c r="N50" s="766"/>
      <c r="P50" s="52">
        <v>36</v>
      </c>
    </row>
    <row r="51" spans="1:16" ht="31.5" customHeight="1" thickBot="1" x14ac:dyDescent="0.3">
      <c r="A51" s="845" t="s">
        <v>1</v>
      </c>
      <c r="B51" s="852" t="s">
        <v>94</v>
      </c>
      <c r="C51" s="53" t="s">
        <v>2</v>
      </c>
      <c r="D51" s="54" t="s">
        <v>3</v>
      </c>
      <c r="E51" s="567" t="s">
        <v>4</v>
      </c>
      <c r="F51" s="928" t="s">
        <v>453</v>
      </c>
      <c r="G51" s="929"/>
      <c r="H51" s="930" t="s">
        <v>454</v>
      </c>
      <c r="I51" s="930"/>
      <c r="J51" s="931"/>
      <c r="K51" s="850" t="s">
        <v>24</v>
      </c>
      <c r="L51" s="850"/>
      <c r="M51" s="851" t="s">
        <v>25</v>
      </c>
      <c r="N51" s="851"/>
      <c r="P51" s="747" t="s">
        <v>26</v>
      </c>
    </row>
    <row r="52" spans="1:16" s="16" customFormat="1" ht="17.25" customHeight="1" thickBot="1" x14ac:dyDescent="0.3">
      <c r="A52" s="927"/>
      <c r="B52" s="874"/>
      <c r="C52" s="432" t="s">
        <v>8</v>
      </c>
      <c r="D52" s="433" t="s">
        <v>8</v>
      </c>
      <c r="E52" s="582" t="s">
        <v>8</v>
      </c>
      <c r="F52" s="584" t="s">
        <v>27</v>
      </c>
      <c r="G52" s="578" t="s">
        <v>28</v>
      </c>
      <c r="H52" s="578" t="s">
        <v>9</v>
      </c>
      <c r="I52" s="579" t="s">
        <v>10</v>
      </c>
      <c r="J52" s="580" t="s">
        <v>29</v>
      </c>
      <c r="K52" s="258" t="s">
        <v>30</v>
      </c>
      <c r="L52" s="259" t="s">
        <v>13</v>
      </c>
      <c r="M52" s="260" t="s">
        <v>30</v>
      </c>
      <c r="N52" s="261" t="s">
        <v>13</v>
      </c>
      <c r="P52" s="747"/>
    </row>
    <row r="53" spans="1:16" ht="15.75" customHeight="1" x14ac:dyDescent="0.25">
      <c r="A53" s="870" t="s">
        <v>39</v>
      </c>
      <c r="B53" s="875" t="s">
        <v>32</v>
      </c>
      <c r="C53" s="501">
        <v>12.5</v>
      </c>
      <c r="D53" s="489">
        <v>110</v>
      </c>
      <c r="E53" s="573">
        <v>2000</v>
      </c>
      <c r="F53" s="509">
        <v>1.98</v>
      </c>
      <c r="G53" s="531">
        <v>72</v>
      </c>
      <c r="H53" s="531">
        <v>10</v>
      </c>
      <c r="I53" s="510">
        <f t="shared" ref="I53:I90" si="18">C53*D53*E53/1000000000*H53</f>
        <v>2.7499999999999997E-2</v>
      </c>
      <c r="J53" s="511">
        <f t="shared" ref="J53:J90" si="19">E53*P53/1000000*H53</f>
        <v>2.04</v>
      </c>
      <c r="K53" s="490">
        <f>I53*$L$53</f>
        <v>640.74999999999989</v>
      </c>
      <c r="L53" s="860">
        <v>23300</v>
      </c>
      <c r="M53" s="485">
        <f>I53*$N$53</f>
        <v>833.24999999999989</v>
      </c>
      <c r="N53" s="721">
        <v>30300</v>
      </c>
      <c r="P53" s="51">
        <v>102</v>
      </c>
    </row>
    <row r="54" spans="1:16" ht="15.75" customHeight="1" x14ac:dyDescent="0.25">
      <c r="A54" s="871"/>
      <c r="B54" s="876"/>
      <c r="C54" s="503">
        <v>12.5</v>
      </c>
      <c r="D54" s="493">
        <v>110</v>
      </c>
      <c r="E54" s="570">
        <v>2500</v>
      </c>
      <c r="F54" s="513">
        <v>2.4750000000000001</v>
      </c>
      <c r="G54" s="532">
        <v>72</v>
      </c>
      <c r="H54" s="532">
        <v>10</v>
      </c>
      <c r="I54" s="514">
        <f t="shared" si="18"/>
        <v>3.4375000000000003E-2</v>
      </c>
      <c r="J54" s="515">
        <f t="shared" si="19"/>
        <v>2.5499999999999998</v>
      </c>
      <c r="K54" s="487">
        <f t="shared" ref="K54:K55" si="20">I54*$L$53</f>
        <v>800.93750000000011</v>
      </c>
      <c r="L54" s="861"/>
      <c r="M54" s="67">
        <f>I54*$N$53</f>
        <v>1041.5625</v>
      </c>
      <c r="N54" s="862"/>
      <c r="P54" s="51">
        <v>102</v>
      </c>
    </row>
    <row r="55" spans="1:16" ht="15.75" customHeight="1" x14ac:dyDescent="0.25">
      <c r="A55" s="871"/>
      <c r="B55" s="876"/>
      <c r="C55" s="503">
        <v>12.5</v>
      </c>
      <c r="D55" s="493">
        <v>110</v>
      </c>
      <c r="E55" s="570">
        <v>2700</v>
      </c>
      <c r="F55" s="513">
        <v>2.673</v>
      </c>
      <c r="G55" s="532">
        <v>72</v>
      </c>
      <c r="H55" s="532">
        <v>10</v>
      </c>
      <c r="I55" s="514">
        <f t="shared" si="18"/>
        <v>3.7124999999999998E-2</v>
      </c>
      <c r="J55" s="515">
        <f t="shared" si="19"/>
        <v>2.7539999999999996</v>
      </c>
      <c r="K55" s="487">
        <f t="shared" si="20"/>
        <v>865.01249999999993</v>
      </c>
      <c r="L55" s="861"/>
      <c r="M55" s="67">
        <f>I55*$N$53</f>
        <v>1124.8875</v>
      </c>
      <c r="N55" s="862"/>
      <c r="P55" s="51">
        <v>102</v>
      </c>
    </row>
    <row r="56" spans="1:16" ht="15.75" customHeight="1" thickBot="1" x14ac:dyDescent="0.3">
      <c r="A56" s="871"/>
      <c r="B56" s="876"/>
      <c r="C56" s="506">
        <v>12.5</v>
      </c>
      <c r="D56" s="495">
        <v>110</v>
      </c>
      <c r="E56" s="574">
        <v>3000</v>
      </c>
      <c r="F56" s="521">
        <v>2.97</v>
      </c>
      <c r="G56" s="533">
        <v>72</v>
      </c>
      <c r="H56" s="533">
        <v>10</v>
      </c>
      <c r="I56" s="522">
        <f t="shared" si="18"/>
        <v>4.1250000000000002E-2</v>
      </c>
      <c r="J56" s="523">
        <f t="shared" si="19"/>
        <v>3.06</v>
      </c>
      <c r="K56" s="557">
        <f>I56*$L$53</f>
        <v>961.125</v>
      </c>
      <c r="L56" s="867"/>
      <c r="M56" s="546">
        <f>I56*$N$53</f>
        <v>1249.875</v>
      </c>
      <c r="N56" s="722"/>
      <c r="P56" s="51">
        <v>102</v>
      </c>
    </row>
    <row r="57" spans="1:16" ht="15.75" customHeight="1" x14ac:dyDescent="0.25">
      <c r="A57" s="871"/>
      <c r="B57" s="856" t="s">
        <v>34</v>
      </c>
      <c r="C57" s="507">
        <v>12.5</v>
      </c>
      <c r="D57" s="500">
        <v>110</v>
      </c>
      <c r="E57" s="583">
        <v>2000</v>
      </c>
      <c r="F57" s="528">
        <v>1.98</v>
      </c>
      <c r="G57" s="534">
        <v>72</v>
      </c>
      <c r="H57" s="534">
        <v>10</v>
      </c>
      <c r="I57" s="529">
        <f t="shared" si="18"/>
        <v>2.7499999999999997E-2</v>
      </c>
      <c r="J57" s="547">
        <f t="shared" si="19"/>
        <v>2.04</v>
      </c>
      <c r="K57" s="539">
        <f>I57*$L$57</f>
        <v>415.24999999999994</v>
      </c>
      <c r="L57" s="860">
        <v>15100</v>
      </c>
      <c r="M57" s="485">
        <f>I57*$N$57</f>
        <v>538.99999999999989</v>
      </c>
      <c r="N57" s="721">
        <v>19600</v>
      </c>
      <c r="P57" s="51">
        <v>102</v>
      </c>
    </row>
    <row r="58" spans="1:16" ht="15.75" customHeight="1" x14ac:dyDescent="0.25">
      <c r="A58" s="871"/>
      <c r="B58" s="856"/>
      <c r="C58" s="503">
        <v>12.5</v>
      </c>
      <c r="D58" s="493">
        <v>110</v>
      </c>
      <c r="E58" s="570">
        <v>2500</v>
      </c>
      <c r="F58" s="513">
        <v>2.4750000000000001</v>
      </c>
      <c r="G58" s="532">
        <v>72</v>
      </c>
      <c r="H58" s="532">
        <v>10</v>
      </c>
      <c r="I58" s="514">
        <f t="shared" si="18"/>
        <v>3.4375000000000003E-2</v>
      </c>
      <c r="J58" s="525">
        <f t="shared" si="19"/>
        <v>2.5499999999999998</v>
      </c>
      <c r="K58" s="540">
        <f>I58*$L$57</f>
        <v>519.0625</v>
      </c>
      <c r="L58" s="861"/>
      <c r="M58" s="67">
        <f t="shared" ref="M58:M60" si="21">I58*$N$57</f>
        <v>673.75</v>
      </c>
      <c r="N58" s="862"/>
      <c r="P58" s="51">
        <v>102</v>
      </c>
    </row>
    <row r="59" spans="1:16" ht="15.75" customHeight="1" x14ac:dyDescent="0.25">
      <c r="A59" s="871"/>
      <c r="B59" s="856"/>
      <c r="C59" s="503">
        <v>12.5</v>
      </c>
      <c r="D59" s="493">
        <v>110</v>
      </c>
      <c r="E59" s="570">
        <v>2700</v>
      </c>
      <c r="F59" s="513">
        <v>2.673</v>
      </c>
      <c r="G59" s="532">
        <v>72</v>
      </c>
      <c r="H59" s="532">
        <v>10</v>
      </c>
      <c r="I59" s="514">
        <f t="shared" si="18"/>
        <v>3.7124999999999998E-2</v>
      </c>
      <c r="J59" s="525">
        <f t="shared" si="19"/>
        <v>2.7539999999999996</v>
      </c>
      <c r="K59" s="540">
        <f t="shared" ref="K59:K60" si="22">I59*$L$57</f>
        <v>560.58749999999998</v>
      </c>
      <c r="L59" s="861"/>
      <c r="M59" s="67">
        <f>I59*$N$57</f>
        <v>727.65</v>
      </c>
      <c r="N59" s="862"/>
      <c r="P59" s="51">
        <v>102</v>
      </c>
    </row>
    <row r="60" spans="1:16" ht="15.75" customHeight="1" thickBot="1" x14ac:dyDescent="0.3">
      <c r="A60" s="872"/>
      <c r="B60" s="877"/>
      <c r="C60" s="504">
        <v>12.5</v>
      </c>
      <c r="D60" s="498">
        <v>110</v>
      </c>
      <c r="E60" s="575">
        <v>3000</v>
      </c>
      <c r="F60" s="517">
        <v>2.97</v>
      </c>
      <c r="G60" s="535">
        <v>72</v>
      </c>
      <c r="H60" s="535">
        <v>10</v>
      </c>
      <c r="I60" s="518">
        <f t="shared" si="18"/>
        <v>4.1250000000000002E-2</v>
      </c>
      <c r="J60" s="653">
        <f t="shared" si="19"/>
        <v>3.06</v>
      </c>
      <c r="K60" s="541">
        <f t="shared" si="22"/>
        <v>622.875</v>
      </c>
      <c r="L60" s="864"/>
      <c r="M60" s="481">
        <f t="shared" si="21"/>
        <v>808.5</v>
      </c>
      <c r="N60" s="866"/>
      <c r="P60" s="51">
        <v>102</v>
      </c>
    </row>
    <row r="61" spans="1:16" ht="15.75" customHeight="1" x14ac:dyDescent="0.25">
      <c r="A61" s="870" t="s">
        <v>39</v>
      </c>
      <c r="B61" s="875" t="s">
        <v>32</v>
      </c>
      <c r="C61" s="501">
        <v>12.5</v>
      </c>
      <c r="D61" s="489">
        <v>121</v>
      </c>
      <c r="E61" s="573">
        <v>2000</v>
      </c>
      <c r="F61" s="509">
        <v>2.1779999999999999</v>
      </c>
      <c r="G61" s="531">
        <v>72</v>
      </c>
      <c r="H61" s="531">
        <v>10</v>
      </c>
      <c r="I61" s="510">
        <f t="shared" si="18"/>
        <v>3.0249999999999999E-2</v>
      </c>
      <c r="J61" s="511">
        <f t="shared" si="19"/>
        <v>2.2600000000000002</v>
      </c>
      <c r="K61" s="486">
        <f>I61*$L$61</f>
        <v>704.82499999999993</v>
      </c>
      <c r="L61" s="879">
        <v>23300</v>
      </c>
      <c r="M61" s="658">
        <f>I61*$N$61</f>
        <v>916.57499999999993</v>
      </c>
      <c r="N61" s="880">
        <v>30300</v>
      </c>
      <c r="P61" s="51">
        <v>113</v>
      </c>
    </row>
    <row r="62" spans="1:16" ht="15.75" customHeight="1" x14ac:dyDescent="0.25">
      <c r="A62" s="871"/>
      <c r="B62" s="876"/>
      <c r="C62" s="503">
        <v>12.5</v>
      </c>
      <c r="D62" s="493">
        <v>121</v>
      </c>
      <c r="E62" s="570">
        <v>2500</v>
      </c>
      <c r="F62" s="513">
        <f>I62*G62</f>
        <v>2.7225000000000001</v>
      </c>
      <c r="G62" s="532">
        <v>72</v>
      </c>
      <c r="H62" s="532">
        <v>10</v>
      </c>
      <c r="I62" s="514">
        <f t="shared" si="18"/>
        <v>3.7812499999999999E-2</v>
      </c>
      <c r="J62" s="515">
        <f t="shared" si="19"/>
        <v>2.8249999999999997</v>
      </c>
      <c r="K62" s="486">
        <f t="shared" ref="K62:K63" si="23">I62*$L$61</f>
        <v>881.03125</v>
      </c>
      <c r="L62" s="879"/>
      <c r="M62" s="658">
        <f t="shared" ref="M62:M63" si="24">I62*$N$61</f>
        <v>1145.71875</v>
      </c>
      <c r="N62" s="880"/>
      <c r="P62" s="51">
        <v>113</v>
      </c>
    </row>
    <row r="63" spans="1:16" ht="15.75" customHeight="1" x14ac:dyDescent="0.25">
      <c r="A63" s="871"/>
      <c r="B63" s="876"/>
      <c r="C63" s="503">
        <v>12.5</v>
      </c>
      <c r="D63" s="493">
        <v>121</v>
      </c>
      <c r="E63" s="570">
        <v>2700</v>
      </c>
      <c r="F63" s="513">
        <v>2.94</v>
      </c>
      <c r="G63" s="532">
        <v>72</v>
      </c>
      <c r="H63" s="532">
        <v>10</v>
      </c>
      <c r="I63" s="514">
        <f t="shared" si="18"/>
        <v>4.0837499999999999E-2</v>
      </c>
      <c r="J63" s="515">
        <f t="shared" si="19"/>
        <v>3.0509999999999997</v>
      </c>
      <c r="K63" s="486">
        <f t="shared" si="23"/>
        <v>951.51374999999996</v>
      </c>
      <c r="L63" s="879"/>
      <c r="M63" s="658">
        <f t="shared" si="24"/>
        <v>1237.37625</v>
      </c>
      <c r="N63" s="880"/>
      <c r="P63" s="51">
        <v>113</v>
      </c>
    </row>
    <row r="64" spans="1:16" ht="15.75" customHeight="1" thickBot="1" x14ac:dyDescent="0.3">
      <c r="A64" s="871"/>
      <c r="B64" s="876"/>
      <c r="C64" s="506">
        <v>12.5</v>
      </c>
      <c r="D64" s="495">
        <v>121</v>
      </c>
      <c r="E64" s="574">
        <v>3000</v>
      </c>
      <c r="F64" s="521">
        <v>3.2669999999999999</v>
      </c>
      <c r="G64" s="533">
        <v>72</v>
      </c>
      <c r="H64" s="533">
        <v>10</v>
      </c>
      <c r="I64" s="522">
        <f t="shared" si="18"/>
        <v>4.5374999999999999E-2</v>
      </c>
      <c r="J64" s="523">
        <f t="shared" si="19"/>
        <v>3.39</v>
      </c>
      <c r="K64" s="544">
        <f>I64*$L$61</f>
        <v>1057.2375</v>
      </c>
      <c r="L64" s="879"/>
      <c r="M64" s="659">
        <f>I64*$N$61</f>
        <v>1374.8625</v>
      </c>
      <c r="N64" s="880"/>
      <c r="P64" s="51">
        <v>113</v>
      </c>
    </row>
    <row r="65" spans="1:16" ht="15.75" customHeight="1" x14ac:dyDescent="0.25">
      <c r="A65" s="871"/>
      <c r="B65" s="856" t="s">
        <v>33</v>
      </c>
      <c r="C65" s="505">
        <v>12.5</v>
      </c>
      <c r="D65" s="496">
        <v>121</v>
      </c>
      <c r="E65" s="577">
        <v>2000</v>
      </c>
      <c r="F65" s="509">
        <v>2.1779999999999999</v>
      </c>
      <c r="G65" s="531">
        <v>72</v>
      </c>
      <c r="H65" s="531">
        <v>10</v>
      </c>
      <c r="I65" s="510">
        <f t="shared" si="18"/>
        <v>3.0249999999999999E-2</v>
      </c>
      <c r="J65" s="524">
        <f t="shared" si="19"/>
        <v>2.2600000000000002</v>
      </c>
      <c r="K65" s="539">
        <f>I65*$L$65</f>
        <v>456.77499999999998</v>
      </c>
      <c r="L65" s="860">
        <v>15100</v>
      </c>
      <c r="M65" s="485">
        <f>I65*$N$65</f>
        <v>592.9</v>
      </c>
      <c r="N65" s="721">
        <v>19600</v>
      </c>
      <c r="P65" s="51">
        <v>113</v>
      </c>
    </row>
    <row r="66" spans="1:16" ht="15.75" customHeight="1" x14ac:dyDescent="0.25">
      <c r="A66" s="871"/>
      <c r="B66" s="856"/>
      <c r="C66" s="503">
        <v>12.5</v>
      </c>
      <c r="D66" s="493">
        <v>121</v>
      </c>
      <c r="E66" s="570">
        <v>2500</v>
      </c>
      <c r="F66" s="513">
        <f>I66*G66</f>
        <v>2.7225000000000001</v>
      </c>
      <c r="G66" s="532">
        <v>72</v>
      </c>
      <c r="H66" s="532">
        <v>10</v>
      </c>
      <c r="I66" s="514">
        <f t="shared" si="18"/>
        <v>3.7812499999999999E-2</v>
      </c>
      <c r="J66" s="525">
        <f t="shared" si="19"/>
        <v>2.8249999999999997</v>
      </c>
      <c r="K66" s="540">
        <f t="shared" ref="K66:K68" si="25">I66*$L$65</f>
        <v>570.96875</v>
      </c>
      <c r="L66" s="861"/>
      <c r="M66" s="67">
        <f t="shared" ref="M66:M68" si="26">I66*$N$65</f>
        <v>741.125</v>
      </c>
      <c r="N66" s="862"/>
      <c r="P66" s="51">
        <v>113</v>
      </c>
    </row>
    <row r="67" spans="1:16" ht="15.75" customHeight="1" x14ac:dyDescent="0.25">
      <c r="A67" s="871"/>
      <c r="B67" s="856"/>
      <c r="C67" s="503">
        <v>12.5</v>
      </c>
      <c r="D67" s="493">
        <v>121</v>
      </c>
      <c r="E67" s="570">
        <v>2700</v>
      </c>
      <c r="F67" s="513">
        <v>2.94</v>
      </c>
      <c r="G67" s="532">
        <v>72</v>
      </c>
      <c r="H67" s="532">
        <v>10</v>
      </c>
      <c r="I67" s="514">
        <f t="shared" si="18"/>
        <v>4.0837499999999999E-2</v>
      </c>
      <c r="J67" s="525">
        <f t="shared" si="19"/>
        <v>3.0509999999999997</v>
      </c>
      <c r="K67" s="540">
        <f t="shared" si="25"/>
        <v>616.64625000000001</v>
      </c>
      <c r="L67" s="861"/>
      <c r="M67" s="67">
        <f t="shared" si="26"/>
        <v>800.41499999999996</v>
      </c>
      <c r="N67" s="862"/>
      <c r="P67" s="51">
        <v>113</v>
      </c>
    </row>
    <row r="68" spans="1:16" ht="15.75" customHeight="1" thickBot="1" x14ac:dyDescent="0.3">
      <c r="A68" s="873"/>
      <c r="B68" s="878"/>
      <c r="C68" s="506">
        <v>12.5</v>
      </c>
      <c r="D68" s="495">
        <v>121</v>
      </c>
      <c r="E68" s="574">
        <v>3000</v>
      </c>
      <c r="F68" s="521">
        <v>3.2669999999999999</v>
      </c>
      <c r="G68" s="533">
        <v>72</v>
      </c>
      <c r="H68" s="533">
        <v>10</v>
      </c>
      <c r="I68" s="522">
        <f t="shared" si="18"/>
        <v>4.5374999999999999E-2</v>
      </c>
      <c r="J68" s="526">
        <f t="shared" si="19"/>
        <v>3.39</v>
      </c>
      <c r="K68" s="541">
        <f t="shared" si="25"/>
        <v>685.16250000000002</v>
      </c>
      <c r="L68" s="864"/>
      <c r="M68" s="481">
        <f t="shared" si="26"/>
        <v>889.35</v>
      </c>
      <c r="N68" s="866"/>
      <c r="P68" s="51">
        <v>113</v>
      </c>
    </row>
    <row r="69" spans="1:16" ht="15.75" customHeight="1" x14ac:dyDescent="0.25">
      <c r="A69" s="870" t="s">
        <v>39</v>
      </c>
      <c r="B69" s="875" t="s">
        <v>32</v>
      </c>
      <c r="C69" s="576">
        <v>14</v>
      </c>
      <c r="D69" s="480">
        <v>121</v>
      </c>
      <c r="E69" s="569">
        <v>2000</v>
      </c>
      <c r="F69" s="528">
        <v>2.1339999999999999</v>
      </c>
      <c r="G69" s="534">
        <v>126</v>
      </c>
      <c r="H69" s="534">
        <v>5</v>
      </c>
      <c r="I69" s="529">
        <f t="shared" si="18"/>
        <v>1.694E-2</v>
      </c>
      <c r="J69" s="547">
        <f t="shared" si="19"/>
        <v>1.1300000000000001</v>
      </c>
      <c r="K69" s="548">
        <f>I69*$L$69</f>
        <v>394.702</v>
      </c>
      <c r="L69" s="863">
        <v>23300</v>
      </c>
      <c r="M69" s="484">
        <f>I69*$N$69</f>
        <v>513.28200000000004</v>
      </c>
      <c r="N69" s="865">
        <v>30300</v>
      </c>
      <c r="P69" s="51">
        <v>113</v>
      </c>
    </row>
    <row r="70" spans="1:16" ht="15.75" customHeight="1" x14ac:dyDescent="0.25">
      <c r="A70" s="871"/>
      <c r="B70" s="876"/>
      <c r="C70" s="503">
        <v>14</v>
      </c>
      <c r="D70" s="493">
        <v>121</v>
      </c>
      <c r="E70" s="570">
        <v>2500</v>
      </c>
      <c r="F70" s="513">
        <v>2.6680000000000001</v>
      </c>
      <c r="G70" s="532">
        <v>126</v>
      </c>
      <c r="H70" s="532">
        <v>5</v>
      </c>
      <c r="I70" s="514">
        <f t="shared" si="18"/>
        <v>2.1174999999999999E-2</v>
      </c>
      <c r="J70" s="525">
        <f t="shared" si="19"/>
        <v>1.4124999999999999</v>
      </c>
      <c r="K70" s="540">
        <f t="shared" ref="K70:K72" si="27">I70*$L$69</f>
        <v>493.3775</v>
      </c>
      <c r="L70" s="861"/>
      <c r="M70" s="67">
        <f t="shared" ref="M70:M72" si="28">I70*$N$69</f>
        <v>641.60249999999996</v>
      </c>
      <c r="N70" s="862"/>
      <c r="P70" s="51">
        <v>113</v>
      </c>
    </row>
    <row r="71" spans="1:16" ht="15.75" customHeight="1" x14ac:dyDescent="0.25">
      <c r="A71" s="871"/>
      <c r="B71" s="876"/>
      <c r="C71" s="503">
        <v>14</v>
      </c>
      <c r="D71" s="493">
        <v>121</v>
      </c>
      <c r="E71" s="570">
        <v>2700</v>
      </c>
      <c r="F71" s="513">
        <v>2.8809999999999998</v>
      </c>
      <c r="G71" s="532">
        <v>126</v>
      </c>
      <c r="H71" s="532">
        <v>5</v>
      </c>
      <c r="I71" s="514">
        <f t="shared" si="18"/>
        <v>2.2869E-2</v>
      </c>
      <c r="J71" s="525">
        <f t="shared" si="19"/>
        <v>1.5254999999999999</v>
      </c>
      <c r="K71" s="540">
        <f t="shared" si="27"/>
        <v>532.84770000000003</v>
      </c>
      <c r="L71" s="861"/>
      <c r="M71" s="67">
        <f t="shared" si="28"/>
        <v>692.9307</v>
      </c>
      <c r="N71" s="862"/>
      <c r="P71" s="51">
        <v>113</v>
      </c>
    </row>
    <row r="72" spans="1:16" ht="15.75" customHeight="1" x14ac:dyDescent="0.25">
      <c r="A72" s="871"/>
      <c r="B72" s="876"/>
      <c r="C72" s="503">
        <v>14</v>
      </c>
      <c r="D72" s="493">
        <v>121</v>
      </c>
      <c r="E72" s="570">
        <v>3000</v>
      </c>
      <c r="F72" s="513">
        <v>3.2010000000000001</v>
      </c>
      <c r="G72" s="532">
        <v>126</v>
      </c>
      <c r="H72" s="532">
        <v>5</v>
      </c>
      <c r="I72" s="514">
        <f t="shared" si="18"/>
        <v>2.5409999999999999E-2</v>
      </c>
      <c r="J72" s="525">
        <f t="shared" si="19"/>
        <v>1.6950000000000001</v>
      </c>
      <c r="K72" s="540">
        <f t="shared" si="27"/>
        <v>592.053</v>
      </c>
      <c r="L72" s="861"/>
      <c r="M72" s="67">
        <f t="shared" si="28"/>
        <v>769.923</v>
      </c>
      <c r="N72" s="862"/>
      <c r="P72" s="51">
        <v>113</v>
      </c>
    </row>
    <row r="73" spans="1:16" ht="15.75" customHeight="1" thickBot="1" x14ac:dyDescent="0.3">
      <c r="A73" s="871"/>
      <c r="B73" s="876"/>
      <c r="C73" s="504">
        <v>14</v>
      </c>
      <c r="D73" s="498">
        <v>121</v>
      </c>
      <c r="E73" s="575">
        <v>6000</v>
      </c>
      <c r="F73" s="517">
        <v>6.4029999999999996</v>
      </c>
      <c r="G73" s="535">
        <v>126</v>
      </c>
      <c r="H73" s="535">
        <v>5</v>
      </c>
      <c r="I73" s="518">
        <f t="shared" si="18"/>
        <v>5.0819999999999997E-2</v>
      </c>
      <c r="J73" s="653">
        <f t="shared" si="19"/>
        <v>3.39</v>
      </c>
      <c r="K73" s="549">
        <f t="shared" ref="K73" si="29">L73*I73</f>
        <v>1290.828</v>
      </c>
      <c r="L73" s="550">
        <v>25400</v>
      </c>
      <c r="M73" s="551">
        <f t="shared" ref="M73:M77" si="30">I73*N73</f>
        <v>1677.06</v>
      </c>
      <c r="N73" s="552">
        <v>33000</v>
      </c>
      <c r="P73" s="51">
        <v>113</v>
      </c>
    </row>
    <row r="74" spans="1:16" ht="15.75" customHeight="1" x14ac:dyDescent="0.25">
      <c r="A74" s="871"/>
      <c r="B74" s="856" t="s">
        <v>34</v>
      </c>
      <c r="C74" s="505">
        <v>14</v>
      </c>
      <c r="D74" s="496">
        <v>121</v>
      </c>
      <c r="E74" s="577">
        <v>2000</v>
      </c>
      <c r="F74" s="509">
        <v>2.1339999999999999</v>
      </c>
      <c r="G74" s="531">
        <v>126</v>
      </c>
      <c r="H74" s="531">
        <v>5</v>
      </c>
      <c r="I74" s="510">
        <f t="shared" si="18"/>
        <v>1.694E-2</v>
      </c>
      <c r="J74" s="511">
        <f t="shared" si="19"/>
        <v>1.1300000000000001</v>
      </c>
      <c r="K74" s="490">
        <f>I74*$L$74</f>
        <v>238.85400000000001</v>
      </c>
      <c r="L74" s="895">
        <v>14100</v>
      </c>
      <c r="M74" s="660">
        <f>I74*$N$74</f>
        <v>310.00200000000001</v>
      </c>
      <c r="N74" s="893">
        <v>18300</v>
      </c>
      <c r="P74" s="51">
        <v>113</v>
      </c>
    </row>
    <row r="75" spans="1:16" ht="15.75" customHeight="1" x14ac:dyDescent="0.25">
      <c r="A75" s="871"/>
      <c r="B75" s="856"/>
      <c r="C75" s="503">
        <v>14</v>
      </c>
      <c r="D75" s="493">
        <v>121</v>
      </c>
      <c r="E75" s="570">
        <v>2500</v>
      </c>
      <c r="F75" s="513">
        <v>2.6680000000000001</v>
      </c>
      <c r="G75" s="532">
        <v>126</v>
      </c>
      <c r="H75" s="532">
        <v>5</v>
      </c>
      <c r="I75" s="514">
        <f t="shared" si="18"/>
        <v>2.1174999999999999E-2</v>
      </c>
      <c r="J75" s="515">
        <f t="shared" si="19"/>
        <v>1.4124999999999999</v>
      </c>
      <c r="K75" s="486">
        <f t="shared" ref="K75:K76" si="31">I75*$L$74</f>
        <v>298.5675</v>
      </c>
      <c r="L75" s="879"/>
      <c r="M75" s="658">
        <f t="shared" ref="M75:M76" si="32">I75*$N$74</f>
        <v>387.5025</v>
      </c>
      <c r="N75" s="880"/>
      <c r="P75" s="51">
        <v>113</v>
      </c>
    </row>
    <row r="76" spans="1:16" ht="15.75" customHeight="1" x14ac:dyDescent="0.25">
      <c r="A76" s="871"/>
      <c r="B76" s="856"/>
      <c r="C76" s="503">
        <v>14</v>
      </c>
      <c r="D76" s="493">
        <v>121</v>
      </c>
      <c r="E76" s="570">
        <v>2700</v>
      </c>
      <c r="F76" s="513">
        <v>2.8809999999999998</v>
      </c>
      <c r="G76" s="532">
        <v>126</v>
      </c>
      <c r="H76" s="532">
        <v>5</v>
      </c>
      <c r="I76" s="514">
        <f t="shared" si="18"/>
        <v>2.2869E-2</v>
      </c>
      <c r="J76" s="515">
        <f t="shared" si="19"/>
        <v>1.5254999999999999</v>
      </c>
      <c r="K76" s="486">
        <f t="shared" si="31"/>
        <v>322.4529</v>
      </c>
      <c r="L76" s="879"/>
      <c r="M76" s="658">
        <f t="shared" si="32"/>
        <v>418.5027</v>
      </c>
      <c r="N76" s="880"/>
      <c r="P76" s="51">
        <v>113</v>
      </c>
    </row>
    <row r="77" spans="1:16" ht="15.75" customHeight="1" thickBot="1" x14ac:dyDescent="0.3">
      <c r="A77" s="873"/>
      <c r="B77" s="878"/>
      <c r="C77" s="506">
        <v>14</v>
      </c>
      <c r="D77" s="495">
        <v>121</v>
      </c>
      <c r="E77" s="574">
        <v>3000</v>
      </c>
      <c r="F77" s="521">
        <v>3.2010000000000001</v>
      </c>
      <c r="G77" s="533">
        <v>126</v>
      </c>
      <c r="H77" s="533">
        <v>5</v>
      </c>
      <c r="I77" s="522">
        <f t="shared" si="18"/>
        <v>2.5409999999999999E-2</v>
      </c>
      <c r="J77" s="523">
        <f t="shared" si="19"/>
        <v>1.6950000000000001</v>
      </c>
      <c r="K77" s="657">
        <f>I77*$L$74</f>
        <v>358.28100000000001</v>
      </c>
      <c r="L77" s="896"/>
      <c r="M77" s="661">
        <f t="shared" si="30"/>
        <v>0</v>
      </c>
      <c r="N77" s="894"/>
      <c r="P77" s="51">
        <v>113</v>
      </c>
    </row>
    <row r="78" spans="1:16" ht="15.75" customHeight="1" x14ac:dyDescent="0.25">
      <c r="A78" s="870" t="s">
        <v>39</v>
      </c>
      <c r="B78" s="875" t="s">
        <v>32</v>
      </c>
      <c r="C78" s="576">
        <v>14</v>
      </c>
      <c r="D78" s="480">
        <v>135</v>
      </c>
      <c r="E78" s="569">
        <v>2000</v>
      </c>
      <c r="F78" s="528">
        <v>2.1339999999999999</v>
      </c>
      <c r="G78" s="534">
        <v>126</v>
      </c>
      <c r="H78" s="534">
        <v>5</v>
      </c>
      <c r="I78" s="529">
        <f t="shared" si="18"/>
        <v>1.89E-2</v>
      </c>
      <c r="J78" s="530">
        <f t="shared" si="19"/>
        <v>1.1300000000000001</v>
      </c>
      <c r="K78" s="486">
        <f>I78*$L$78</f>
        <v>430.92</v>
      </c>
      <c r="L78" s="879">
        <v>22800</v>
      </c>
      <c r="M78" s="658">
        <f>I78*$N$78</f>
        <v>472.5</v>
      </c>
      <c r="N78" s="880">
        <v>25000</v>
      </c>
      <c r="P78" s="51">
        <v>113</v>
      </c>
    </row>
    <row r="79" spans="1:16" ht="15.75" customHeight="1" x14ac:dyDescent="0.25">
      <c r="A79" s="871"/>
      <c r="B79" s="876"/>
      <c r="C79" s="503">
        <v>14</v>
      </c>
      <c r="D79" s="493">
        <v>135</v>
      </c>
      <c r="E79" s="570">
        <v>2500</v>
      </c>
      <c r="F79" s="513">
        <v>2.6680000000000001</v>
      </c>
      <c r="G79" s="532">
        <v>126</v>
      </c>
      <c r="H79" s="532">
        <v>5</v>
      </c>
      <c r="I79" s="514">
        <f t="shared" si="18"/>
        <v>2.3625E-2</v>
      </c>
      <c r="J79" s="515">
        <f t="shared" si="19"/>
        <v>1.4124999999999999</v>
      </c>
      <c r="K79" s="486">
        <f t="shared" ref="K79:K81" si="33">I79*$L$78</f>
        <v>538.65</v>
      </c>
      <c r="L79" s="879"/>
      <c r="M79" s="658">
        <f t="shared" ref="M79:M80" si="34">I79*$N$78</f>
        <v>590.625</v>
      </c>
      <c r="N79" s="880"/>
      <c r="P79" s="51">
        <v>113</v>
      </c>
    </row>
    <row r="80" spans="1:16" ht="15.75" customHeight="1" x14ac:dyDescent="0.25">
      <c r="A80" s="871"/>
      <c r="B80" s="876"/>
      <c r="C80" s="503">
        <v>14</v>
      </c>
      <c r="D80" s="493">
        <v>135</v>
      </c>
      <c r="E80" s="570">
        <v>2700</v>
      </c>
      <c r="F80" s="513">
        <v>2.8809999999999998</v>
      </c>
      <c r="G80" s="532">
        <v>126</v>
      </c>
      <c r="H80" s="532">
        <v>5</v>
      </c>
      <c r="I80" s="514">
        <f t="shared" si="18"/>
        <v>2.5514999999999999E-2</v>
      </c>
      <c r="J80" s="515">
        <f t="shared" si="19"/>
        <v>1.5254999999999999</v>
      </c>
      <c r="K80" s="486">
        <f t="shared" si="33"/>
        <v>581.74199999999996</v>
      </c>
      <c r="L80" s="879"/>
      <c r="M80" s="658">
        <f t="shared" si="34"/>
        <v>637.875</v>
      </c>
      <c r="N80" s="880"/>
      <c r="P80" s="51">
        <v>113</v>
      </c>
    </row>
    <row r="81" spans="1:16" ht="15.75" customHeight="1" thickBot="1" x14ac:dyDescent="0.3">
      <c r="A81" s="872"/>
      <c r="B81" s="891"/>
      <c r="C81" s="504">
        <v>14</v>
      </c>
      <c r="D81" s="498">
        <v>135</v>
      </c>
      <c r="E81" s="575">
        <v>3000</v>
      </c>
      <c r="F81" s="517">
        <v>3.2010000000000001</v>
      </c>
      <c r="G81" s="535">
        <v>126</v>
      </c>
      <c r="H81" s="535">
        <v>5</v>
      </c>
      <c r="I81" s="518">
        <f t="shared" si="18"/>
        <v>2.835E-2</v>
      </c>
      <c r="J81" s="519">
        <f t="shared" si="19"/>
        <v>1.6950000000000001</v>
      </c>
      <c r="K81" s="544">
        <f t="shared" si="33"/>
        <v>646.38</v>
      </c>
      <c r="L81" s="879"/>
      <c r="M81" s="659">
        <f>I81*$N$78</f>
        <v>708.75</v>
      </c>
      <c r="N81" s="880"/>
      <c r="P81" s="51">
        <v>113</v>
      </c>
    </row>
    <row r="82" spans="1:16" ht="15.75" customHeight="1" x14ac:dyDescent="0.25">
      <c r="A82" s="890" t="s">
        <v>39</v>
      </c>
      <c r="B82" s="892" t="s">
        <v>32</v>
      </c>
      <c r="C82" s="501">
        <v>14</v>
      </c>
      <c r="D82" s="489">
        <v>146</v>
      </c>
      <c r="E82" s="573">
        <v>2000</v>
      </c>
      <c r="F82" s="509">
        <v>2.0030000000000001</v>
      </c>
      <c r="G82" s="531">
        <v>98</v>
      </c>
      <c r="H82" s="531">
        <v>5</v>
      </c>
      <c r="I82" s="510">
        <f t="shared" si="18"/>
        <v>2.044E-2</v>
      </c>
      <c r="J82" s="524">
        <f t="shared" si="19"/>
        <v>1.3800000000000001</v>
      </c>
      <c r="K82" s="539">
        <f>I82*$L$82</f>
        <v>476.25200000000001</v>
      </c>
      <c r="L82" s="860">
        <v>23300</v>
      </c>
      <c r="M82" s="485">
        <f>I82*$N$82</f>
        <v>619.33199999999999</v>
      </c>
      <c r="N82" s="721">
        <v>30300</v>
      </c>
      <c r="P82" s="51">
        <v>138</v>
      </c>
    </row>
    <row r="83" spans="1:16" ht="15.75" customHeight="1" x14ac:dyDescent="0.25">
      <c r="A83" s="871"/>
      <c r="B83" s="876"/>
      <c r="C83" s="503">
        <v>14</v>
      </c>
      <c r="D83" s="493">
        <v>146</v>
      </c>
      <c r="E83" s="570">
        <v>2500</v>
      </c>
      <c r="F83" s="513">
        <v>2.5030000000000001</v>
      </c>
      <c r="G83" s="532">
        <v>98</v>
      </c>
      <c r="H83" s="532">
        <v>5</v>
      </c>
      <c r="I83" s="514">
        <f t="shared" si="18"/>
        <v>2.555E-2</v>
      </c>
      <c r="J83" s="525">
        <f t="shared" si="19"/>
        <v>1.7249999999999999</v>
      </c>
      <c r="K83" s="540">
        <f t="shared" ref="K83:K84" si="35">I83*$L$82</f>
        <v>595.31499999999994</v>
      </c>
      <c r="L83" s="861"/>
      <c r="M83" s="67">
        <f t="shared" ref="M83:M85" si="36">I83*$N$82</f>
        <v>774.16499999999996</v>
      </c>
      <c r="N83" s="862"/>
      <c r="P83" s="51">
        <v>138</v>
      </c>
    </row>
    <row r="84" spans="1:16" ht="15.75" customHeight="1" x14ac:dyDescent="0.25">
      <c r="A84" s="871"/>
      <c r="B84" s="876"/>
      <c r="C84" s="503">
        <v>14</v>
      </c>
      <c r="D84" s="493">
        <v>146</v>
      </c>
      <c r="E84" s="570">
        <v>2700</v>
      </c>
      <c r="F84" s="513">
        <v>2.7040000000000002</v>
      </c>
      <c r="G84" s="532">
        <v>98</v>
      </c>
      <c r="H84" s="532">
        <v>5</v>
      </c>
      <c r="I84" s="514">
        <f t="shared" si="18"/>
        <v>2.7594E-2</v>
      </c>
      <c r="J84" s="525">
        <f t="shared" si="19"/>
        <v>1.863</v>
      </c>
      <c r="K84" s="540">
        <f t="shared" si="35"/>
        <v>642.9402</v>
      </c>
      <c r="L84" s="861"/>
      <c r="M84" s="67">
        <f t="shared" si="36"/>
        <v>836.09820000000002</v>
      </c>
      <c r="N84" s="862"/>
      <c r="P84" s="51">
        <v>138</v>
      </c>
    </row>
    <row r="85" spans="1:16" ht="15.75" customHeight="1" x14ac:dyDescent="0.25">
      <c r="A85" s="871"/>
      <c r="B85" s="876"/>
      <c r="C85" s="503">
        <v>14</v>
      </c>
      <c r="D85" s="493">
        <v>146</v>
      </c>
      <c r="E85" s="570">
        <v>3000</v>
      </c>
      <c r="F85" s="513">
        <v>3.004</v>
      </c>
      <c r="G85" s="532">
        <v>98</v>
      </c>
      <c r="H85" s="532">
        <v>5</v>
      </c>
      <c r="I85" s="514">
        <f t="shared" si="18"/>
        <v>3.066E-2</v>
      </c>
      <c r="J85" s="525">
        <f t="shared" si="19"/>
        <v>2.0699999999999998</v>
      </c>
      <c r="K85" s="540">
        <f>I85*$L$82</f>
        <v>714.37800000000004</v>
      </c>
      <c r="L85" s="861"/>
      <c r="M85" s="67">
        <f t="shared" si="36"/>
        <v>928.99800000000005</v>
      </c>
      <c r="N85" s="862"/>
      <c r="P85" s="51">
        <v>138</v>
      </c>
    </row>
    <row r="86" spans="1:16" ht="15.75" customHeight="1" thickBot="1" x14ac:dyDescent="0.3">
      <c r="A86" s="871"/>
      <c r="B86" s="876"/>
      <c r="C86" s="506">
        <v>14</v>
      </c>
      <c r="D86" s="495">
        <v>146</v>
      </c>
      <c r="E86" s="574">
        <v>6000</v>
      </c>
      <c r="F86" s="521">
        <v>6.0090000000000003</v>
      </c>
      <c r="G86" s="533">
        <v>98</v>
      </c>
      <c r="H86" s="533">
        <v>5</v>
      </c>
      <c r="I86" s="522">
        <f t="shared" si="18"/>
        <v>6.132E-2</v>
      </c>
      <c r="J86" s="526">
        <f t="shared" si="19"/>
        <v>4.1399999999999997</v>
      </c>
      <c r="K86" s="549">
        <f>L86*I86</f>
        <v>1557.528</v>
      </c>
      <c r="L86" s="550">
        <v>25400</v>
      </c>
      <c r="M86" s="551">
        <f>I86*N86</f>
        <v>2023.56</v>
      </c>
      <c r="N86" s="552">
        <v>33000</v>
      </c>
      <c r="P86" s="51">
        <v>138</v>
      </c>
    </row>
    <row r="87" spans="1:16" ht="15.75" customHeight="1" x14ac:dyDescent="0.25">
      <c r="A87" s="871"/>
      <c r="B87" s="856" t="s">
        <v>34</v>
      </c>
      <c r="C87" s="507">
        <v>14</v>
      </c>
      <c r="D87" s="500">
        <v>146</v>
      </c>
      <c r="E87" s="583">
        <v>2000</v>
      </c>
      <c r="F87" s="528">
        <v>2.0030000000000001</v>
      </c>
      <c r="G87" s="534">
        <v>98</v>
      </c>
      <c r="H87" s="534">
        <v>5</v>
      </c>
      <c r="I87" s="529">
        <f t="shared" si="18"/>
        <v>2.044E-2</v>
      </c>
      <c r="J87" s="547">
        <f t="shared" si="19"/>
        <v>1.3800000000000001</v>
      </c>
      <c r="K87" s="539">
        <f>I87*$L$87</f>
        <v>294.33600000000001</v>
      </c>
      <c r="L87" s="860">
        <v>14400</v>
      </c>
      <c r="M87" s="485">
        <f>I87*$N$87</f>
        <v>382.22800000000001</v>
      </c>
      <c r="N87" s="721">
        <v>18700</v>
      </c>
      <c r="P87" s="51">
        <v>138</v>
      </c>
    </row>
    <row r="88" spans="1:16" ht="15.75" customHeight="1" x14ac:dyDescent="0.25">
      <c r="A88" s="871"/>
      <c r="B88" s="856"/>
      <c r="C88" s="503">
        <v>14</v>
      </c>
      <c r="D88" s="493">
        <v>146</v>
      </c>
      <c r="E88" s="570">
        <v>2500</v>
      </c>
      <c r="F88" s="513">
        <v>2.5030000000000001</v>
      </c>
      <c r="G88" s="532">
        <v>98</v>
      </c>
      <c r="H88" s="532">
        <v>5</v>
      </c>
      <c r="I88" s="514">
        <f t="shared" si="18"/>
        <v>2.555E-2</v>
      </c>
      <c r="J88" s="525">
        <f t="shared" si="19"/>
        <v>1.7249999999999999</v>
      </c>
      <c r="K88" s="540">
        <f t="shared" ref="K88:K90" si="37">I88*$L$87</f>
        <v>367.92</v>
      </c>
      <c r="L88" s="861"/>
      <c r="M88" s="67">
        <f t="shared" ref="M88:M89" si="38">I88*$N$87</f>
        <v>477.78499999999997</v>
      </c>
      <c r="N88" s="862"/>
      <c r="P88" s="51">
        <v>138</v>
      </c>
    </row>
    <row r="89" spans="1:16" ht="15.75" customHeight="1" x14ac:dyDescent="0.25">
      <c r="A89" s="871"/>
      <c r="B89" s="856"/>
      <c r="C89" s="503">
        <v>14</v>
      </c>
      <c r="D89" s="493">
        <v>146</v>
      </c>
      <c r="E89" s="570">
        <v>2700</v>
      </c>
      <c r="F89" s="513">
        <v>2.7040000000000002</v>
      </c>
      <c r="G89" s="532">
        <v>98</v>
      </c>
      <c r="H89" s="532">
        <v>5</v>
      </c>
      <c r="I89" s="514">
        <f t="shared" si="18"/>
        <v>2.7594E-2</v>
      </c>
      <c r="J89" s="525">
        <f t="shared" si="19"/>
        <v>1.863</v>
      </c>
      <c r="K89" s="540">
        <f t="shared" si="37"/>
        <v>397.35360000000003</v>
      </c>
      <c r="L89" s="861"/>
      <c r="M89" s="67">
        <f t="shared" si="38"/>
        <v>516.00779999999997</v>
      </c>
      <c r="N89" s="862"/>
      <c r="P89" s="51">
        <v>138</v>
      </c>
    </row>
    <row r="90" spans="1:16" ht="15.75" customHeight="1" thickBot="1" x14ac:dyDescent="0.3">
      <c r="A90" s="872"/>
      <c r="B90" s="877"/>
      <c r="C90" s="506">
        <v>14</v>
      </c>
      <c r="D90" s="495">
        <v>146</v>
      </c>
      <c r="E90" s="574">
        <v>3000</v>
      </c>
      <c r="F90" s="521">
        <f>G90*I90</f>
        <v>3.00468</v>
      </c>
      <c r="G90" s="533">
        <v>98</v>
      </c>
      <c r="H90" s="533">
        <v>5</v>
      </c>
      <c r="I90" s="522">
        <f t="shared" si="18"/>
        <v>3.066E-2</v>
      </c>
      <c r="J90" s="526">
        <f t="shared" si="19"/>
        <v>2.0699999999999998</v>
      </c>
      <c r="K90" s="541">
        <f t="shared" si="37"/>
        <v>441.50400000000002</v>
      </c>
      <c r="L90" s="864"/>
      <c r="M90" s="481">
        <f>I90*$N$87</f>
        <v>573.34199999999998</v>
      </c>
      <c r="N90" s="866"/>
      <c r="P90" s="51">
        <v>138</v>
      </c>
    </row>
    <row r="91" spans="1:16" s="1" customFormat="1" ht="15" customHeight="1" x14ac:dyDescent="0.25">
      <c r="A91" s="869" t="s">
        <v>15</v>
      </c>
      <c r="B91" s="869"/>
      <c r="C91" s="869"/>
      <c r="D91" s="869"/>
      <c r="E91" s="869"/>
      <c r="F91" s="869"/>
      <c r="G91" s="869"/>
      <c r="H91" s="869"/>
      <c r="I91" s="869"/>
      <c r="J91" s="869"/>
      <c r="K91" s="869"/>
      <c r="L91" s="869"/>
      <c r="M91" s="869"/>
      <c r="N91" s="869"/>
    </row>
    <row r="92" spans="1:16" s="1" customFormat="1" ht="14.25" customHeight="1" x14ac:dyDescent="0.2">
      <c r="A92" s="881" t="s">
        <v>16</v>
      </c>
      <c r="B92" s="881"/>
      <c r="C92" s="881"/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</row>
    <row r="93" spans="1:16" s="1" customFormat="1" ht="15" customHeight="1" x14ac:dyDescent="0.2">
      <c r="A93" s="881" t="s">
        <v>36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</row>
    <row r="94" spans="1:16" s="1" customFormat="1" ht="16.5" customHeight="1" x14ac:dyDescent="0.2">
      <c r="A94" s="882" t="s">
        <v>18</v>
      </c>
      <c r="B94" s="882"/>
      <c r="C94" s="882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</row>
    <row r="95" spans="1:16" ht="23.25" customHeight="1" x14ac:dyDescent="0.25">
      <c r="A95" s="766" t="s">
        <v>446</v>
      </c>
      <c r="B95" s="766"/>
      <c r="C95" s="766"/>
      <c r="D95" s="766"/>
      <c r="E95" s="766"/>
      <c r="F95" s="766"/>
      <c r="G95" s="766"/>
      <c r="H95" s="766"/>
      <c r="I95" s="766"/>
      <c r="J95" s="766"/>
      <c r="K95" s="766"/>
      <c r="L95" s="766"/>
      <c r="M95" s="766"/>
      <c r="N95" s="766"/>
    </row>
    <row r="96" spans="1:16" ht="23.25" customHeight="1" thickBot="1" x14ac:dyDescent="0.3">
      <c r="A96" s="766"/>
      <c r="B96" s="766"/>
      <c r="C96" s="766"/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P96" s="52">
        <v>36</v>
      </c>
    </row>
    <row r="97" spans="1:16" ht="31.5" customHeight="1" thickBot="1" x14ac:dyDescent="0.3">
      <c r="A97" s="883" t="s">
        <v>1</v>
      </c>
      <c r="B97" s="884" t="s">
        <v>94</v>
      </c>
      <c r="C97" s="262" t="s">
        <v>2</v>
      </c>
      <c r="D97" s="54" t="s">
        <v>3</v>
      </c>
      <c r="E97" s="263" t="s">
        <v>4</v>
      </c>
      <c r="F97" s="886" t="s">
        <v>451</v>
      </c>
      <c r="G97" s="886"/>
      <c r="H97" s="887" t="s">
        <v>317</v>
      </c>
      <c r="I97" s="887"/>
      <c r="J97" s="887"/>
      <c r="K97" s="888" t="s">
        <v>318</v>
      </c>
      <c r="L97" s="888"/>
      <c r="M97" s="889" t="s">
        <v>319</v>
      </c>
      <c r="N97" s="889"/>
      <c r="P97" s="747" t="s">
        <v>26</v>
      </c>
    </row>
    <row r="98" spans="1:16" s="16" customFormat="1" ht="17.25" customHeight="1" thickBot="1" x14ac:dyDescent="0.3">
      <c r="A98" s="883"/>
      <c r="B98" s="885"/>
      <c r="C98" s="264" t="s">
        <v>8</v>
      </c>
      <c r="D98" s="265" t="s">
        <v>8</v>
      </c>
      <c r="E98" s="265" t="s">
        <v>8</v>
      </c>
      <c r="F98" s="249" t="s">
        <v>27</v>
      </c>
      <c r="G98" s="250" t="s">
        <v>28</v>
      </c>
      <c r="H98" s="251" t="s">
        <v>9</v>
      </c>
      <c r="I98" s="252" t="s">
        <v>10</v>
      </c>
      <c r="J98" s="253" t="s">
        <v>29</v>
      </c>
      <c r="K98" s="254" t="s">
        <v>30</v>
      </c>
      <c r="L98" s="255" t="s">
        <v>13</v>
      </c>
      <c r="M98" s="256" t="s">
        <v>30</v>
      </c>
      <c r="N98" s="257" t="s">
        <v>13</v>
      </c>
      <c r="P98" s="747"/>
    </row>
    <row r="99" spans="1:16" ht="15.75" customHeight="1" x14ac:dyDescent="0.25">
      <c r="A99" s="904" t="s">
        <v>40</v>
      </c>
      <c r="B99" s="901" t="s">
        <v>32</v>
      </c>
      <c r="C99" s="501">
        <v>26</v>
      </c>
      <c r="D99" s="489">
        <v>96</v>
      </c>
      <c r="E99" s="673">
        <v>2000</v>
      </c>
      <c r="F99" s="508">
        <v>2.306</v>
      </c>
      <c r="G99" s="531">
        <v>154</v>
      </c>
      <c r="H99" s="531">
        <v>3</v>
      </c>
      <c r="I99" s="510">
        <f t="shared" ref="I99:I145" si="39">C99*D99*E99/1000000000*H99</f>
        <v>1.4976E-2</v>
      </c>
      <c r="J99" s="524">
        <f t="shared" ref="J99:J145" si="40">E99*P99/1000000*H99</f>
        <v>0.52800000000000002</v>
      </c>
      <c r="K99" s="539">
        <f>I99*$L$99</f>
        <v>318.98879999999997</v>
      </c>
      <c r="L99" s="935">
        <v>21300</v>
      </c>
      <c r="M99" s="485">
        <f>I99*$N$99</f>
        <v>389.37599999999998</v>
      </c>
      <c r="N99" s="936">
        <v>26000</v>
      </c>
      <c r="P99" s="51">
        <v>88</v>
      </c>
    </row>
    <row r="100" spans="1:16" ht="15.75" customHeight="1" x14ac:dyDescent="0.25">
      <c r="A100" s="905"/>
      <c r="B100" s="902"/>
      <c r="C100" s="503">
        <v>26</v>
      </c>
      <c r="D100" s="493">
        <v>96</v>
      </c>
      <c r="E100" s="674">
        <v>3000</v>
      </c>
      <c r="F100" s="512">
        <v>3.4590000000000001</v>
      </c>
      <c r="G100" s="532">
        <v>154</v>
      </c>
      <c r="H100" s="532">
        <v>3</v>
      </c>
      <c r="I100" s="514">
        <f t="shared" si="39"/>
        <v>2.2463999999999998E-2</v>
      </c>
      <c r="J100" s="525">
        <f t="shared" si="40"/>
        <v>0.79200000000000004</v>
      </c>
      <c r="K100" s="540">
        <f>I100*$L$99</f>
        <v>478.48319999999995</v>
      </c>
      <c r="L100" s="926"/>
      <c r="M100" s="67">
        <f>I100*$N$99</f>
        <v>584.06399999999996</v>
      </c>
      <c r="N100" s="937"/>
      <c r="P100" s="51">
        <v>88</v>
      </c>
    </row>
    <row r="101" spans="1:16" ht="15.75" customHeight="1" x14ac:dyDescent="0.25">
      <c r="A101" s="905"/>
      <c r="B101" s="902"/>
      <c r="C101" s="503">
        <v>26</v>
      </c>
      <c r="D101" s="493">
        <v>96</v>
      </c>
      <c r="E101" s="674">
        <v>5000</v>
      </c>
      <c r="F101" s="512">
        <v>3.4590000000000001</v>
      </c>
      <c r="G101" s="532">
        <v>154</v>
      </c>
      <c r="H101" s="532">
        <v>3</v>
      </c>
      <c r="I101" s="514">
        <f t="shared" si="39"/>
        <v>3.7440000000000001E-2</v>
      </c>
      <c r="J101" s="525">
        <f t="shared" si="40"/>
        <v>0</v>
      </c>
      <c r="K101" s="540">
        <f>I101*$L$99</f>
        <v>797.47199999999998</v>
      </c>
      <c r="L101" s="863"/>
      <c r="M101" s="67">
        <f>I101*$N$99</f>
        <v>973.44</v>
      </c>
      <c r="N101" s="900"/>
    </row>
    <row r="102" spans="1:16" ht="15.75" customHeight="1" thickBot="1" x14ac:dyDescent="0.3">
      <c r="A102" s="905"/>
      <c r="B102" s="892"/>
      <c r="C102" s="506">
        <v>26</v>
      </c>
      <c r="D102" s="495">
        <v>96</v>
      </c>
      <c r="E102" s="675">
        <v>6000</v>
      </c>
      <c r="F102" s="520">
        <v>6.9180000000000001</v>
      </c>
      <c r="G102" s="533">
        <v>154</v>
      </c>
      <c r="H102" s="533">
        <v>3</v>
      </c>
      <c r="I102" s="522">
        <f t="shared" si="39"/>
        <v>4.4927999999999996E-2</v>
      </c>
      <c r="J102" s="526">
        <f t="shared" si="40"/>
        <v>1.5840000000000001</v>
      </c>
      <c r="K102" s="549">
        <f>L102*I102</f>
        <v>988.41599999999994</v>
      </c>
      <c r="L102" s="550">
        <v>22000</v>
      </c>
      <c r="M102" s="551">
        <f>I102*N102</f>
        <v>1213.0559999999998</v>
      </c>
      <c r="N102" s="656">
        <v>27000</v>
      </c>
      <c r="P102" s="51">
        <v>88</v>
      </c>
    </row>
    <row r="103" spans="1:16" s="45" customFormat="1" ht="15.75" customHeight="1" x14ac:dyDescent="0.2">
      <c r="A103" s="905"/>
      <c r="B103" s="878" t="s">
        <v>34</v>
      </c>
      <c r="C103" s="505">
        <v>26</v>
      </c>
      <c r="D103" s="496">
        <v>96</v>
      </c>
      <c r="E103" s="676">
        <v>2000</v>
      </c>
      <c r="F103" s="508">
        <v>2.306</v>
      </c>
      <c r="G103" s="531">
        <v>154</v>
      </c>
      <c r="H103" s="531">
        <v>3</v>
      </c>
      <c r="I103" s="510">
        <f t="shared" si="39"/>
        <v>1.4976E-2</v>
      </c>
      <c r="J103" s="524">
        <f t="shared" si="40"/>
        <v>0.52800000000000002</v>
      </c>
      <c r="K103" s="539">
        <f t="shared" ref="K103:K104" si="41">L103*I103</f>
        <v>181.20959999999999</v>
      </c>
      <c r="L103" s="860">
        <v>12100</v>
      </c>
      <c r="M103" s="485">
        <f t="shared" ref="M103:M104" si="42">I103*N103</f>
        <v>235.1232</v>
      </c>
      <c r="N103" s="897">
        <v>15700</v>
      </c>
      <c r="P103" s="51">
        <v>88</v>
      </c>
    </row>
    <row r="104" spans="1:16" ht="15.75" customHeight="1" thickBot="1" x14ac:dyDescent="0.3">
      <c r="A104" s="906"/>
      <c r="B104" s="903"/>
      <c r="C104" s="504">
        <v>26</v>
      </c>
      <c r="D104" s="498">
        <v>96</v>
      </c>
      <c r="E104" s="677">
        <v>3000</v>
      </c>
      <c r="F104" s="516">
        <v>3.4590000000000001</v>
      </c>
      <c r="G104" s="535">
        <v>154</v>
      </c>
      <c r="H104" s="535">
        <v>3</v>
      </c>
      <c r="I104" s="518">
        <f t="shared" si="39"/>
        <v>2.2463999999999998E-2</v>
      </c>
      <c r="J104" s="653">
        <f t="shared" si="40"/>
        <v>0.79200000000000004</v>
      </c>
      <c r="K104" s="541">
        <f t="shared" si="41"/>
        <v>0</v>
      </c>
      <c r="L104" s="864"/>
      <c r="M104" s="481">
        <f t="shared" si="42"/>
        <v>0</v>
      </c>
      <c r="N104" s="899"/>
      <c r="P104" s="51">
        <v>88</v>
      </c>
    </row>
    <row r="105" spans="1:16" ht="15.75" customHeight="1" x14ac:dyDescent="0.25">
      <c r="A105" s="910" t="s">
        <v>41</v>
      </c>
      <c r="B105" s="907" t="s">
        <v>32</v>
      </c>
      <c r="C105" s="501">
        <v>26</v>
      </c>
      <c r="D105" s="489">
        <v>121</v>
      </c>
      <c r="E105" s="673">
        <v>2000</v>
      </c>
      <c r="F105" s="508">
        <v>2.3780000000000001</v>
      </c>
      <c r="G105" s="531">
        <v>126</v>
      </c>
      <c r="H105" s="531">
        <v>3</v>
      </c>
      <c r="I105" s="510">
        <f t="shared" si="39"/>
        <v>1.8876E-2</v>
      </c>
      <c r="J105" s="654">
        <f t="shared" si="40"/>
        <v>0.67800000000000005</v>
      </c>
      <c r="K105" s="539">
        <f>I105*$L$99</f>
        <v>402.05880000000002</v>
      </c>
      <c r="L105" s="935">
        <v>21300</v>
      </c>
      <c r="M105" s="485">
        <f>I105*$N$99</f>
        <v>490.77600000000001</v>
      </c>
      <c r="N105" s="936">
        <v>26000</v>
      </c>
      <c r="P105" s="51">
        <v>113</v>
      </c>
    </row>
    <row r="106" spans="1:16" ht="15.75" customHeight="1" x14ac:dyDescent="0.25">
      <c r="A106" s="911"/>
      <c r="B106" s="857"/>
      <c r="C106" s="503">
        <v>26</v>
      </c>
      <c r="D106" s="493">
        <v>121</v>
      </c>
      <c r="E106" s="674">
        <v>3000</v>
      </c>
      <c r="F106" s="512">
        <v>3.5670000000000002</v>
      </c>
      <c r="G106" s="532">
        <v>126</v>
      </c>
      <c r="H106" s="532">
        <v>3</v>
      </c>
      <c r="I106" s="514">
        <f t="shared" si="39"/>
        <v>2.8313999999999999E-2</v>
      </c>
      <c r="J106" s="560">
        <f t="shared" si="40"/>
        <v>1.0170000000000001</v>
      </c>
      <c r="K106" s="540">
        <f>I106*$L$99</f>
        <v>603.08820000000003</v>
      </c>
      <c r="L106" s="926"/>
      <c r="M106" s="67">
        <f>I106*$N$99</f>
        <v>736.16399999999999</v>
      </c>
      <c r="N106" s="937"/>
      <c r="P106" s="51">
        <v>113</v>
      </c>
    </row>
    <row r="107" spans="1:16" ht="15.75" customHeight="1" x14ac:dyDescent="0.25">
      <c r="A107" s="911"/>
      <c r="B107" s="857"/>
      <c r="C107" s="503">
        <v>26</v>
      </c>
      <c r="D107" s="493">
        <v>121</v>
      </c>
      <c r="E107" s="674">
        <v>5000</v>
      </c>
      <c r="F107" s="512">
        <v>3.5670000000000002</v>
      </c>
      <c r="G107" s="532">
        <v>126</v>
      </c>
      <c r="H107" s="532">
        <v>3</v>
      </c>
      <c r="I107" s="514">
        <f t="shared" si="39"/>
        <v>4.7190000000000003E-2</v>
      </c>
      <c r="J107" s="560">
        <f t="shared" si="40"/>
        <v>0</v>
      </c>
      <c r="K107" s="540">
        <f>I107*$L$99</f>
        <v>1005.147</v>
      </c>
      <c r="L107" s="863"/>
      <c r="M107" s="67">
        <f>I107*$N$99</f>
        <v>1226.94</v>
      </c>
      <c r="N107" s="900"/>
    </row>
    <row r="108" spans="1:16" ht="15.75" customHeight="1" thickBot="1" x14ac:dyDescent="0.3">
      <c r="A108" s="911"/>
      <c r="B108" s="857"/>
      <c r="C108" s="506">
        <v>26</v>
      </c>
      <c r="D108" s="495">
        <v>121</v>
      </c>
      <c r="E108" s="675">
        <v>6000</v>
      </c>
      <c r="F108" s="520">
        <v>7.1349999999999998</v>
      </c>
      <c r="G108" s="533">
        <v>126</v>
      </c>
      <c r="H108" s="533">
        <v>3</v>
      </c>
      <c r="I108" s="522">
        <f t="shared" si="39"/>
        <v>5.6627999999999998E-2</v>
      </c>
      <c r="J108" s="655">
        <f t="shared" si="40"/>
        <v>2.0340000000000003</v>
      </c>
      <c r="K108" s="553">
        <f>L108*I108</f>
        <v>1302.444</v>
      </c>
      <c r="L108" s="554">
        <v>23000</v>
      </c>
      <c r="M108" s="555">
        <f>I108*N108</f>
        <v>1585.5839999999998</v>
      </c>
      <c r="N108" s="662">
        <v>28000</v>
      </c>
      <c r="P108" s="51">
        <v>113</v>
      </c>
    </row>
    <row r="109" spans="1:16" ht="15.75" customHeight="1" x14ac:dyDescent="0.25">
      <c r="A109" s="911"/>
      <c r="B109" s="908" t="s">
        <v>33</v>
      </c>
      <c r="C109" s="507">
        <v>26</v>
      </c>
      <c r="D109" s="500">
        <v>121</v>
      </c>
      <c r="E109" s="678">
        <v>2000</v>
      </c>
      <c r="F109" s="527">
        <v>2.3780000000000001</v>
      </c>
      <c r="G109" s="534">
        <v>126</v>
      </c>
      <c r="H109" s="534">
        <v>3</v>
      </c>
      <c r="I109" s="529">
        <f t="shared" si="39"/>
        <v>1.8876E-2</v>
      </c>
      <c r="J109" s="561">
        <f t="shared" si="40"/>
        <v>0.67800000000000005</v>
      </c>
      <c r="K109" s="482">
        <f>I109*$L$109</f>
        <v>228.39959999999999</v>
      </c>
      <c r="L109" s="926">
        <v>12100</v>
      </c>
      <c r="M109" s="484">
        <f>I109*$N$109</f>
        <v>296.35320000000002</v>
      </c>
      <c r="N109" s="937">
        <v>15700</v>
      </c>
      <c r="P109" s="51">
        <v>113</v>
      </c>
    </row>
    <row r="110" spans="1:16" ht="15.75" customHeight="1" thickBot="1" x14ac:dyDescent="0.3">
      <c r="A110" s="912"/>
      <c r="B110" s="909"/>
      <c r="C110" s="506">
        <v>26</v>
      </c>
      <c r="D110" s="495">
        <v>121</v>
      </c>
      <c r="E110" s="675">
        <v>3000</v>
      </c>
      <c r="F110" s="520">
        <v>3.5670000000000002</v>
      </c>
      <c r="G110" s="533">
        <v>126</v>
      </c>
      <c r="H110" s="533">
        <v>3</v>
      </c>
      <c r="I110" s="522">
        <f t="shared" si="39"/>
        <v>2.8313999999999999E-2</v>
      </c>
      <c r="J110" s="655">
        <f t="shared" si="40"/>
        <v>1.0170000000000001</v>
      </c>
      <c r="K110" s="483">
        <f>I110*$L$109</f>
        <v>342.5994</v>
      </c>
      <c r="L110" s="938"/>
      <c r="M110" s="481">
        <f>I110*$N$109</f>
        <v>444.52979999999997</v>
      </c>
      <c r="N110" s="939"/>
      <c r="P110" s="51">
        <v>113</v>
      </c>
    </row>
    <row r="111" spans="1:16" ht="15.75" customHeight="1" x14ac:dyDescent="0.25">
      <c r="A111" s="913" t="s">
        <v>40</v>
      </c>
      <c r="B111" s="868" t="s">
        <v>32</v>
      </c>
      <c r="C111" s="501">
        <v>36</v>
      </c>
      <c r="D111" s="489">
        <v>96</v>
      </c>
      <c r="E111" s="673">
        <v>2000</v>
      </c>
      <c r="F111" s="508">
        <v>2.306</v>
      </c>
      <c r="G111" s="531">
        <v>154</v>
      </c>
      <c r="H111" s="531">
        <v>3</v>
      </c>
      <c r="I111" s="510">
        <f t="shared" si="39"/>
        <v>2.0735999999999997E-2</v>
      </c>
      <c r="J111" s="524">
        <f t="shared" si="40"/>
        <v>0.52800000000000002</v>
      </c>
      <c r="K111" s="539">
        <f>I111*$L$99</f>
        <v>441.67679999999996</v>
      </c>
      <c r="L111" s="935">
        <v>21300</v>
      </c>
      <c r="M111" s="485">
        <f>I111*$N$99</f>
        <v>539.13599999999997</v>
      </c>
      <c r="N111" s="936">
        <v>26000</v>
      </c>
      <c r="P111" s="51">
        <v>88</v>
      </c>
    </row>
    <row r="112" spans="1:16" ht="15.75" customHeight="1" x14ac:dyDescent="0.25">
      <c r="A112" s="914"/>
      <c r="B112" s="857"/>
      <c r="C112" s="503">
        <v>36</v>
      </c>
      <c r="D112" s="493">
        <v>96</v>
      </c>
      <c r="E112" s="674">
        <v>3000</v>
      </c>
      <c r="F112" s="512">
        <v>3.4590000000000001</v>
      </c>
      <c r="G112" s="532">
        <v>154</v>
      </c>
      <c r="H112" s="532">
        <v>3</v>
      </c>
      <c r="I112" s="514">
        <f t="shared" si="39"/>
        <v>3.1104E-2</v>
      </c>
      <c r="J112" s="525">
        <f t="shared" si="40"/>
        <v>0.79200000000000004</v>
      </c>
      <c r="K112" s="540">
        <f>I112*$L$99</f>
        <v>662.51520000000005</v>
      </c>
      <c r="L112" s="926"/>
      <c r="M112" s="67">
        <f>I112*$N$99</f>
        <v>808.70399999999995</v>
      </c>
      <c r="N112" s="937"/>
      <c r="P112" s="51">
        <v>88</v>
      </c>
    </row>
    <row r="113" spans="1:16" ht="15.75" customHeight="1" x14ac:dyDescent="0.25">
      <c r="A113" s="914"/>
      <c r="B113" s="857"/>
      <c r="C113" s="503">
        <v>36</v>
      </c>
      <c r="D113" s="493">
        <v>96</v>
      </c>
      <c r="E113" s="674">
        <v>5000</v>
      </c>
      <c r="F113" s="512">
        <v>3.4590000000000001</v>
      </c>
      <c r="G113" s="532">
        <v>154</v>
      </c>
      <c r="H113" s="532">
        <v>3</v>
      </c>
      <c r="I113" s="514">
        <f t="shared" si="39"/>
        <v>5.1839999999999997E-2</v>
      </c>
      <c r="J113" s="525">
        <f t="shared" si="40"/>
        <v>0</v>
      </c>
      <c r="K113" s="540">
        <f>I113*$L$99</f>
        <v>1104.192</v>
      </c>
      <c r="L113" s="863"/>
      <c r="M113" s="67">
        <f>I113*$N$99</f>
        <v>1347.84</v>
      </c>
      <c r="N113" s="900"/>
    </row>
    <row r="114" spans="1:16" ht="15.75" customHeight="1" thickBot="1" x14ac:dyDescent="0.3">
      <c r="A114" s="914"/>
      <c r="B114" s="857"/>
      <c r="C114" s="506">
        <v>36</v>
      </c>
      <c r="D114" s="495">
        <v>96</v>
      </c>
      <c r="E114" s="675">
        <v>6000</v>
      </c>
      <c r="F114" s="520">
        <v>6.9180000000000001</v>
      </c>
      <c r="G114" s="533">
        <v>154</v>
      </c>
      <c r="H114" s="533">
        <v>3</v>
      </c>
      <c r="I114" s="522">
        <f t="shared" si="39"/>
        <v>6.2207999999999999E-2</v>
      </c>
      <c r="J114" s="526">
        <f t="shared" si="40"/>
        <v>1.5840000000000001</v>
      </c>
      <c r="K114" s="549">
        <f>L114*I114</f>
        <v>1368.576</v>
      </c>
      <c r="L114" s="550">
        <v>22000</v>
      </c>
      <c r="M114" s="551">
        <f>I114*N114</f>
        <v>1679.616</v>
      </c>
      <c r="N114" s="656">
        <v>27000</v>
      </c>
      <c r="P114" s="51">
        <v>88</v>
      </c>
    </row>
    <row r="115" spans="1:16" ht="15.75" customHeight="1" x14ac:dyDescent="0.25">
      <c r="A115" s="914"/>
      <c r="B115" s="856" t="s">
        <v>33</v>
      </c>
      <c r="C115" s="505">
        <v>36</v>
      </c>
      <c r="D115" s="496">
        <v>96</v>
      </c>
      <c r="E115" s="676">
        <v>2000</v>
      </c>
      <c r="F115" s="508">
        <v>2.306</v>
      </c>
      <c r="G115" s="531">
        <v>154</v>
      </c>
      <c r="H115" s="531">
        <v>3</v>
      </c>
      <c r="I115" s="510">
        <f t="shared" si="39"/>
        <v>2.0735999999999997E-2</v>
      </c>
      <c r="J115" s="524">
        <f t="shared" si="40"/>
        <v>0.52800000000000002</v>
      </c>
      <c r="K115" s="539">
        <f t="shared" ref="K115:K116" si="43">L115*I115</f>
        <v>250.90559999999996</v>
      </c>
      <c r="L115" s="860">
        <v>12100</v>
      </c>
      <c r="M115" s="485">
        <f t="shared" ref="M115:M116" si="44">I115*N115</f>
        <v>325.55519999999996</v>
      </c>
      <c r="N115" s="897">
        <v>15700</v>
      </c>
      <c r="P115" s="51">
        <v>88</v>
      </c>
    </row>
    <row r="116" spans="1:16" ht="15.75" customHeight="1" thickBot="1" x14ac:dyDescent="0.3">
      <c r="A116" s="915"/>
      <c r="B116" s="877"/>
      <c r="C116" s="504">
        <v>36</v>
      </c>
      <c r="D116" s="498">
        <v>96</v>
      </c>
      <c r="E116" s="677">
        <v>3000</v>
      </c>
      <c r="F116" s="516">
        <v>3.4590000000000001</v>
      </c>
      <c r="G116" s="535">
        <v>154</v>
      </c>
      <c r="H116" s="535">
        <v>3</v>
      </c>
      <c r="I116" s="518">
        <f t="shared" si="39"/>
        <v>3.1104E-2</v>
      </c>
      <c r="J116" s="653">
        <f t="shared" si="40"/>
        <v>0.79200000000000004</v>
      </c>
      <c r="K116" s="541">
        <f t="shared" si="43"/>
        <v>0</v>
      </c>
      <c r="L116" s="864"/>
      <c r="M116" s="481">
        <f t="shared" si="44"/>
        <v>0</v>
      </c>
      <c r="N116" s="899"/>
      <c r="P116" s="51">
        <v>88</v>
      </c>
    </row>
    <row r="117" spans="1:16" ht="15.75" customHeight="1" x14ac:dyDescent="0.25">
      <c r="A117" s="913" t="s">
        <v>40</v>
      </c>
      <c r="B117" s="868" t="s">
        <v>32</v>
      </c>
      <c r="C117" s="501">
        <v>36</v>
      </c>
      <c r="D117" s="489">
        <v>121</v>
      </c>
      <c r="E117" s="673">
        <v>2000</v>
      </c>
      <c r="F117" s="508">
        <v>2.3780000000000001</v>
      </c>
      <c r="G117" s="531">
        <v>126</v>
      </c>
      <c r="H117" s="531">
        <v>3</v>
      </c>
      <c r="I117" s="510">
        <f t="shared" si="39"/>
        <v>2.6136E-2</v>
      </c>
      <c r="J117" s="654">
        <f t="shared" si="40"/>
        <v>0.67800000000000005</v>
      </c>
      <c r="K117" s="539">
        <f>I117*$L$99</f>
        <v>556.69679999999994</v>
      </c>
      <c r="L117" s="935">
        <v>21300</v>
      </c>
      <c r="M117" s="485">
        <f>I117*$N$99</f>
        <v>679.53599999999994</v>
      </c>
      <c r="N117" s="936">
        <v>26000</v>
      </c>
      <c r="P117" s="51">
        <v>113</v>
      </c>
    </row>
    <row r="118" spans="1:16" ht="15.75" customHeight="1" x14ac:dyDescent="0.25">
      <c r="A118" s="914"/>
      <c r="B118" s="857"/>
      <c r="C118" s="503">
        <v>36</v>
      </c>
      <c r="D118" s="493">
        <v>121</v>
      </c>
      <c r="E118" s="674">
        <v>3000</v>
      </c>
      <c r="F118" s="512">
        <v>3.5670000000000002</v>
      </c>
      <c r="G118" s="532">
        <v>126</v>
      </c>
      <c r="H118" s="532">
        <v>3</v>
      </c>
      <c r="I118" s="514">
        <f t="shared" si="39"/>
        <v>3.9204000000000003E-2</v>
      </c>
      <c r="J118" s="560">
        <f t="shared" si="40"/>
        <v>1.0170000000000001</v>
      </c>
      <c r="K118" s="540">
        <f>I118*$L$99</f>
        <v>835.04520000000002</v>
      </c>
      <c r="L118" s="926"/>
      <c r="M118" s="67">
        <f>I118*$N$99</f>
        <v>1019.3040000000001</v>
      </c>
      <c r="N118" s="937"/>
      <c r="P118" s="51">
        <v>113</v>
      </c>
    </row>
    <row r="119" spans="1:16" ht="15.75" customHeight="1" x14ac:dyDescent="0.25">
      <c r="A119" s="914"/>
      <c r="B119" s="857"/>
      <c r="C119" s="503">
        <v>36</v>
      </c>
      <c r="D119" s="493">
        <v>121</v>
      </c>
      <c r="E119" s="674">
        <v>5000</v>
      </c>
      <c r="F119" s="512">
        <v>3.5670000000000002</v>
      </c>
      <c r="G119" s="532">
        <v>126</v>
      </c>
      <c r="H119" s="532">
        <v>3</v>
      </c>
      <c r="I119" s="514">
        <f t="shared" si="39"/>
        <v>6.5340000000000009E-2</v>
      </c>
      <c r="J119" s="560">
        <f t="shared" si="40"/>
        <v>0</v>
      </c>
      <c r="K119" s="540">
        <f>I119*$L$99</f>
        <v>1391.7420000000002</v>
      </c>
      <c r="L119" s="863"/>
      <c r="M119" s="67">
        <f>I119*$N$99</f>
        <v>1698.8400000000001</v>
      </c>
      <c r="N119" s="900"/>
    </row>
    <row r="120" spans="1:16" ht="15.75" customHeight="1" thickBot="1" x14ac:dyDescent="0.3">
      <c r="A120" s="914"/>
      <c r="B120" s="857"/>
      <c r="C120" s="506">
        <v>36</v>
      </c>
      <c r="D120" s="495">
        <v>121</v>
      </c>
      <c r="E120" s="675">
        <v>6000</v>
      </c>
      <c r="F120" s="520">
        <v>7.1349999999999998</v>
      </c>
      <c r="G120" s="533">
        <v>126</v>
      </c>
      <c r="H120" s="533">
        <v>3</v>
      </c>
      <c r="I120" s="522">
        <f t="shared" si="39"/>
        <v>7.8408000000000005E-2</v>
      </c>
      <c r="J120" s="655">
        <f t="shared" si="40"/>
        <v>2.0340000000000003</v>
      </c>
      <c r="K120" s="553">
        <f>L120*I120</f>
        <v>1803.384</v>
      </c>
      <c r="L120" s="554">
        <v>23000</v>
      </c>
      <c r="M120" s="555">
        <f>I120*N120</f>
        <v>2195.424</v>
      </c>
      <c r="N120" s="662">
        <v>28000</v>
      </c>
      <c r="P120" s="51">
        <v>113</v>
      </c>
    </row>
    <row r="121" spans="1:16" ht="15.75" customHeight="1" x14ac:dyDescent="0.25">
      <c r="A121" s="914"/>
      <c r="B121" s="856" t="s">
        <v>33</v>
      </c>
      <c r="C121" s="507">
        <v>36</v>
      </c>
      <c r="D121" s="500">
        <v>121</v>
      </c>
      <c r="E121" s="678">
        <v>2000</v>
      </c>
      <c r="F121" s="527">
        <v>2.3780000000000001</v>
      </c>
      <c r="G121" s="534">
        <v>126</v>
      </c>
      <c r="H121" s="534">
        <v>3</v>
      </c>
      <c r="I121" s="529">
        <f t="shared" si="39"/>
        <v>2.6136E-2</v>
      </c>
      <c r="J121" s="547">
        <f t="shared" si="40"/>
        <v>0.67800000000000005</v>
      </c>
      <c r="K121" s="539">
        <f>I121*$L$109</f>
        <v>316.24559999999997</v>
      </c>
      <c r="L121" s="935">
        <v>12100</v>
      </c>
      <c r="M121" s="485">
        <f>I121*$N$109</f>
        <v>410.33519999999999</v>
      </c>
      <c r="N121" s="936">
        <v>15700</v>
      </c>
      <c r="P121" s="51">
        <v>113</v>
      </c>
    </row>
    <row r="122" spans="1:16" ht="15.75" customHeight="1" thickBot="1" x14ac:dyDescent="0.3">
      <c r="A122" s="915"/>
      <c r="B122" s="877"/>
      <c r="C122" s="506">
        <v>36</v>
      </c>
      <c r="D122" s="495">
        <v>121</v>
      </c>
      <c r="E122" s="675">
        <v>3000</v>
      </c>
      <c r="F122" s="520">
        <v>3.5670000000000002</v>
      </c>
      <c r="G122" s="533">
        <v>126</v>
      </c>
      <c r="H122" s="533">
        <v>3</v>
      </c>
      <c r="I122" s="522">
        <f t="shared" si="39"/>
        <v>3.9204000000000003E-2</v>
      </c>
      <c r="J122" s="526">
        <f t="shared" si="40"/>
        <v>1.0170000000000001</v>
      </c>
      <c r="K122" s="541">
        <f>I122*$L$109</f>
        <v>474.36840000000001</v>
      </c>
      <c r="L122" s="938"/>
      <c r="M122" s="481">
        <f>I122*$N$109</f>
        <v>615.50280000000009</v>
      </c>
      <c r="N122" s="939"/>
      <c r="P122" s="51">
        <v>113</v>
      </c>
    </row>
    <row r="123" spans="1:16" ht="15.75" customHeight="1" x14ac:dyDescent="0.25">
      <c r="A123" s="910" t="s">
        <v>42</v>
      </c>
      <c r="B123" s="907" t="s">
        <v>32</v>
      </c>
      <c r="C123" s="501">
        <v>17</v>
      </c>
      <c r="D123" s="489">
        <v>96</v>
      </c>
      <c r="E123" s="673">
        <v>2000</v>
      </c>
      <c r="F123" s="508">
        <v>2.3340000000000001</v>
      </c>
      <c r="G123" s="531">
        <v>143</v>
      </c>
      <c r="H123" s="531">
        <v>5</v>
      </c>
      <c r="I123" s="510">
        <f t="shared" si="39"/>
        <v>1.6320000000000001E-2</v>
      </c>
      <c r="J123" s="524">
        <f t="shared" si="40"/>
        <v>0.96</v>
      </c>
      <c r="K123" s="77">
        <f>I123*$L$123</f>
        <v>383.52000000000004</v>
      </c>
      <c r="L123" s="860">
        <v>23500</v>
      </c>
      <c r="M123" s="454">
        <f>I123*$N$123</f>
        <v>460.22400000000005</v>
      </c>
      <c r="N123" s="897">
        <v>28200</v>
      </c>
      <c r="P123" s="51">
        <v>96</v>
      </c>
    </row>
    <row r="124" spans="1:16" ht="15.75" customHeight="1" x14ac:dyDescent="0.25">
      <c r="A124" s="911"/>
      <c r="B124" s="857"/>
      <c r="C124" s="503">
        <v>17</v>
      </c>
      <c r="D124" s="493">
        <v>96</v>
      </c>
      <c r="E124" s="674">
        <v>3000</v>
      </c>
      <c r="F124" s="512">
        <v>3.5009999999999999</v>
      </c>
      <c r="G124" s="532">
        <v>143</v>
      </c>
      <c r="H124" s="532">
        <v>5</v>
      </c>
      <c r="I124" s="514">
        <f t="shared" si="39"/>
        <v>2.4480000000000002E-2</v>
      </c>
      <c r="J124" s="525">
        <f t="shared" si="40"/>
        <v>1.44</v>
      </c>
      <c r="K124" s="78">
        <f t="shared" ref="K124" si="45">I124*$L$123</f>
        <v>575.28000000000009</v>
      </c>
      <c r="L124" s="861"/>
      <c r="M124" s="65">
        <f t="shared" ref="M124:M125" si="46">I124*$N$123</f>
        <v>690.33600000000001</v>
      </c>
      <c r="N124" s="898"/>
      <c r="P124" s="51">
        <v>96</v>
      </c>
    </row>
    <row r="125" spans="1:16" ht="15.75" customHeight="1" thickBot="1" x14ac:dyDescent="0.3">
      <c r="A125" s="911"/>
      <c r="B125" s="857"/>
      <c r="C125" s="506">
        <v>17</v>
      </c>
      <c r="D125" s="495">
        <v>96</v>
      </c>
      <c r="E125" s="675">
        <v>6000</v>
      </c>
      <c r="F125" s="520">
        <v>5.3860000000000001</v>
      </c>
      <c r="G125" s="533">
        <v>110</v>
      </c>
      <c r="H125" s="533">
        <v>5</v>
      </c>
      <c r="I125" s="522">
        <f t="shared" si="39"/>
        <v>4.8960000000000004E-2</v>
      </c>
      <c r="J125" s="526">
        <f t="shared" si="40"/>
        <v>2.88</v>
      </c>
      <c r="K125" s="79">
        <f>I125*$L$123</f>
        <v>1150.5600000000002</v>
      </c>
      <c r="L125" s="864"/>
      <c r="M125" s="84">
        <f t="shared" si="46"/>
        <v>1380.672</v>
      </c>
      <c r="N125" s="899"/>
      <c r="P125" s="51">
        <v>96</v>
      </c>
    </row>
    <row r="126" spans="1:16" ht="15.75" customHeight="1" x14ac:dyDescent="0.25">
      <c r="A126" s="911"/>
      <c r="B126" s="856" t="s">
        <v>34</v>
      </c>
      <c r="C126" s="507">
        <v>17</v>
      </c>
      <c r="D126" s="500">
        <v>96</v>
      </c>
      <c r="E126" s="678">
        <v>2000</v>
      </c>
      <c r="F126" s="527">
        <v>1.7949999999999999</v>
      </c>
      <c r="G126" s="534">
        <v>110</v>
      </c>
      <c r="H126" s="534">
        <v>5</v>
      </c>
      <c r="I126" s="529">
        <f t="shared" si="39"/>
        <v>1.6320000000000001E-2</v>
      </c>
      <c r="J126" s="547">
        <f t="shared" si="40"/>
        <v>0.96</v>
      </c>
      <c r="K126" s="479">
        <f>I126*$L$126</f>
        <v>205.63200000000001</v>
      </c>
      <c r="L126" s="863">
        <v>12600</v>
      </c>
      <c r="M126" s="452">
        <f>I126*$N$126</f>
        <v>246.43200000000002</v>
      </c>
      <c r="N126" s="900">
        <v>15100</v>
      </c>
      <c r="P126" s="51">
        <v>96</v>
      </c>
    </row>
    <row r="127" spans="1:16" ht="15.75" customHeight="1" thickBot="1" x14ac:dyDescent="0.3">
      <c r="A127" s="911"/>
      <c r="B127" s="856"/>
      <c r="C127" s="506">
        <v>17</v>
      </c>
      <c r="D127" s="495">
        <v>96</v>
      </c>
      <c r="E127" s="675">
        <v>3000</v>
      </c>
      <c r="F127" s="520">
        <v>3.5009999999999999</v>
      </c>
      <c r="G127" s="533">
        <v>143</v>
      </c>
      <c r="H127" s="533">
        <v>5</v>
      </c>
      <c r="I127" s="522">
        <f t="shared" si="39"/>
        <v>2.4480000000000002E-2</v>
      </c>
      <c r="J127" s="526">
        <f t="shared" si="40"/>
        <v>1.44</v>
      </c>
      <c r="K127" s="79">
        <f>I127*$L$126</f>
        <v>308.44800000000004</v>
      </c>
      <c r="L127" s="864"/>
      <c r="M127" s="84">
        <f>I127*$N$126</f>
        <v>369.64800000000002</v>
      </c>
      <c r="N127" s="899"/>
      <c r="P127" s="51">
        <v>96</v>
      </c>
    </row>
    <row r="128" spans="1:16" ht="15.75" customHeight="1" thickBot="1" x14ac:dyDescent="0.3">
      <c r="A128" s="911"/>
      <c r="B128" s="665" t="s">
        <v>43</v>
      </c>
      <c r="C128" s="666">
        <v>17</v>
      </c>
      <c r="D128" s="667">
        <v>96</v>
      </c>
      <c r="E128" s="679">
        <v>6000</v>
      </c>
      <c r="F128" s="672">
        <v>7.0010000000000003</v>
      </c>
      <c r="G128" s="668">
        <v>143</v>
      </c>
      <c r="H128" s="668">
        <v>5</v>
      </c>
      <c r="I128" s="669">
        <f t="shared" si="39"/>
        <v>4.8960000000000004E-2</v>
      </c>
      <c r="J128" s="686">
        <f t="shared" si="40"/>
        <v>2.88</v>
      </c>
      <c r="K128" s="581">
        <f>L128*I128</f>
        <v>817.63200000000006</v>
      </c>
      <c r="L128" s="670">
        <v>16700</v>
      </c>
      <c r="M128" s="671">
        <f>I128*N128</f>
        <v>1062.432</v>
      </c>
      <c r="N128" s="478">
        <v>21700</v>
      </c>
      <c r="P128" s="51">
        <v>96</v>
      </c>
    </row>
    <row r="129" spans="1:16" ht="15.75" customHeight="1" x14ac:dyDescent="0.25">
      <c r="A129" s="933" t="s">
        <v>42</v>
      </c>
      <c r="B129" s="856" t="s">
        <v>32</v>
      </c>
      <c r="C129" s="505">
        <v>17</v>
      </c>
      <c r="D129" s="496">
        <v>121</v>
      </c>
      <c r="E129" s="676">
        <v>2000</v>
      </c>
      <c r="F129" s="508">
        <v>1.742</v>
      </c>
      <c r="G129" s="531">
        <v>72</v>
      </c>
      <c r="H129" s="531">
        <v>5</v>
      </c>
      <c r="I129" s="510">
        <f t="shared" si="39"/>
        <v>2.0569999999999998E-2</v>
      </c>
      <c r="J129" s="524">
        <f t="shared" si="40"/>
        <v>1.21</v>
      </c>
      <c r="K129" s="77">
        <f>I129*$L$129</f>
        <v>483.39499999999992</v>
      </c>
      <c r="L129" s="860">
        <v>23500</v>
      </c>
      <c r="M129" s="454">
        <f>I129*$N$129</f>
        <v>580.07399999999996</v>
      </c>
      <c r="N129" s="897">
        <v>28200</v>
      </c>
      <c r="P129" s="51">
        <v>121</v>
      </c>
    </row>
    <row r="130" spans="1:16" ht="15.75" customHeight="1" x14ac:dyDescent="0.25">
      <c r="A130" s="933"/>
      <c r="B130" s="856"/>
      <c r="C130" s="503">
        <v>17</v>
      </c>
      <c r="D130" s="493">
        <v>121</v>
      </c>
      <c r="E130" s="674">
        <v>3000</v>
      </c>
      <c r="F130" s="512">
        <v>2.6139999999999999</v>
      </c>
      <c r="G130" s="532">
        <v>72</v>
      </c>
      <c r="H130" s="532">
        <v>5</v>
      </c>
      <c r="I130" s="514">
        <f t="shared" si="39"/>
        <v>3.0855E-2</v>
      </c>
      <c r="J130" s="525">
        <f t="shared" si="40"/>
        <v>1.8149999999999999</v>
      </c>
      <c r="K130" s="78">
        <f t="shared" ref="K130" si="47">I130*$L$129</f>
        <v>725.09249999999997</v>
      </c>
      <c r="L130" s="861"/>
      <c r="M130" s="65">
        <f t="shared" ref="M130:M131" si="48">I130*$N$129</f>
        <v>870.11099999999999</v>
      </c>
      <c r="N130" s="898"/>
      <c r="P130" s="51">
        <v>121</v>
      </c>
    </row>
    <row r="131" spans="1:16" ht="15.75" customHeight="1" thickBot="1" x14ac:dyDescent="0.3">
      <c r="A131" s="933"/>
      <c r="B131" s="856"/>
      <c r="C131" s="506">
        <v>17</v>
      </c>
      <c r="D131" s="495">
        <v>121</v>
      </c>
      <c r="E131" s="675">
        <v>6000</v>
      </c>
      <c r="F131" s="520">
        <v>2.6139999999999999</v>
      </c>
      <c r="G131" s="533">
        <v>72</v>
      </c>
      <c r="H131" s="533">
        <v>5</v>
      </c>
      <c r="I131" s="522">
        <f t="shared" si="39"/>
        <v>6.1710000000000001E-2</v>
      </c>
      <c r="J131" s="526">
        <f t="shared" si="40"/>
        <v>0</v>
      </c>
      <c r="K131" s="79">
        <f>I131*$L$129</f>
        <v>1450.1849999999999</v>
      </c>
      <c r="L131" s="864"/>
      <c r="M131" s="84">
        <f t="shared" si="48"/>
        <v>1740.222</v>
      </c>
      <c r="N131" s="899"/>
    </row>
    <row r="132" spans="1:16" ht="15.75" customHeight="1" x14ac:dyDescent="0.25">
      <c r="A132" s="933"/>
      <c r="B132" s="856" t="s">
        <v>34</v>
      </c>
      <c r="C132" s="505">
        <v>17</v>
      </c>
      <c r="D132" s="496">
        <v>121</v>
      </c>
      <c r="E132" s="676">
        <v>2000</v>
      </c>
      <c r="F132" s="508">
        <v>1.7949999999999999</v>
      </c>
      <c r="G132" s="531">
        <v>110</v>
      </c>
      <c r="H132" s="531">
        <v>5</v>
      </c>
      <c r="I132" s="510">
        <f t="shared" si="39"/>
        <v>2.0569999999999998E-2</v>
      </c>
      <c r="J132" s="524">
        <f t="shared" si="40"/>
        <v>0.96</v>
      </c>
      <c r="K132" s="77">
        <f>I132*$L$132</f>
        <v>259.18199999999996</v>
      </c>
      <c r="L132" s="860">
        <v>12600</v>
      </c>
      <c r="M132" s="454">
        <f>I132*$N$132</f>
        <v>310.60699999999997</v>
      </c>
      <c r="N132" s="897">
        <v>15100</v>
      </c>
      <c r="P132" s="51">
        <v>96</v>
      </c>
    </row>
    <row r="133" spans="1:16" ht="15.75" customHeight="1" thickBot="1" x14ac:dyDescent="0.3">
      <c r="A133" s="933"/>
      <c r="B133" s="856"/>
      <c r="C133" s="506">
        <v>17</v>
      </c>
      <c r="D133" s="495">
        <v>121</v>
      </c>
      <c r="E133" s="675">
        <v>3000</v>
      </c>
      <c r="F133" s="520">
        <v>3.5009999999999999</v>
      </c>
      <c r="G133" s="533">
        <v>143</v>
      </c>
      <c r="H133" s="533">
        <v>5</v>
      </c>
      <c r="I133" s="522">
        <f t="shared" si="39"/>
        <v>3.0855E-2</v>
      </c>
      <c r="J133" s="526">
        <f t="shared" si="40"/>
        <v>1.44</v>
      </c>
      <c r="K133" s="79">
        <f>I133*$L$132</f>
        <v>388.77300000000002</v>
      </c>
      <c r="L133" s="864"/>
      <c r="M133" s="84">
        <f>I133*$N$132</f>
        <v>465.91050000000001</v>
      </c>
      <c r="N133" s="899"/>
      <c r="P133" s="51">
        <v>96</v>
      </c>
    </row>
    <row r="134" spans="1:16" ht="15.75" customHeight="1" thickBot="1" x14ac:dyDescent="0.3">
      <c r="A134" s="663" t="s">
        <v>44</v>
      </c>
      <c r="B134" s="665" t="s">
        <v>32</v>
      </c>
      <c r="C134" s="666">
        <v>20</v>
      </c>
      <c r="D134" s="667">
        <v>96</v>
      </c>
      <c r="E134" s="679">
        <v>3000</v>
      </c>
      <c r="F134" s="672">
        <f>G134*I134</f>
        <v>2.5344000000000002</v>
      </c>
      <c r="G134" s="668">
        <v>88</v>
      </c>
      <c r="H134" s="668">
        <v>5</v>
      </c>
      <c r="I134" s="669">
        <f t="shared" si="39"/>
        <v>2.8800000000000003E-2</v>
      </c>
      <c r="J134" s="686">
        <f t="shared" si="40"/>
        <v>1.44</v>
      </c>
      <c r="K134" s="689">
        <f>L134*I134</f>
        <v>676.80000000000007</v>
      </c>
      <c r="L134" s="690">
        <v>23500</v>
      </c>
      <c r="M134" s="691">
        <f>I134*N134</f>
        <v>812.16000000000008</v>
      </c>
      <c r="N134" s="477">
        <v>28200</v>
      </c>
      <c r="P134" s="51">
        <v>96</v>
      </c>
    </row>
    <row r="135" spans="1:16" s="8" customFormat="1" ht="15" customHeight="1" x14ac:dyDescent="0.25">
      <c r="A135" s="934" t="s">
        <v>46</v>
      </c>
      <c r="B135" s="876" t="s">
        <v>32</v>
      </c>
      <c r="C135" s="501">
        <v>20</v>
      </c>
      <c r="D135" s="489">
        <v>96</v>
      </c>
      <c r="E135" s="673">
        <v>6000</v>
      </c>
      <c r="F135" s="508">
        <v>6.3360000000000003</v>
      </c>
      <c r="G135" s="531">
        <v>110</v>
      </c>
      <c r="H135" s="531">
        <v>5</v>
      </c>
      <c r="I135" s="510">
        <f t="shared" si="39"/>
        <v>5.7600000000000005E-2</v>
      </c>
      <c r="J135" s="524">
        <f t="shared" si="40"/>
        <v>2.64</v>
      </c>
      <c r="K135" s="77">
        <f>I135*$L$135</f>
        <v>1255.68</v>
      </c>
      <c r="L135" s="860">
        <v>21800</v>
      </c>
      <c r="M135" s="454">
        <f>I135*$N$135</f>
        <v>1630.0800000000002</v>
      </c>
      <c r="N135" s="721">
        <v>28300</v>
      </c>
      <c r="P135" s="62">
        <v>88</v>
      </c>
    </row>
    <row r="136" spans="1:16" s="8" customFormat="1" ht="15" customHeight="1" thickBot="1" x14ac:dyDescent="0.3">
      <c r="A136" s="934"/>
      <c r="B136" s="876"/>
      <c r="C136" s="506">
        <v>20</v>
      </c>
      <c r="D136" s="495">
        <v>96</v>
      </c>
      <c r="E136" s="675">
        <v>3000</v>
      </c>
      <c r="F136" s="520">
        <v>3.1680000000000001</v>
      </c>
      <c r="G136" s="533">
        <v>110</v>
      </c>
      <c r="H136" s="533">
        <v>5</v>
      </c>
      <c r="I136" s="522">
        <f t="shared" si="39"/>
        <v>2.8800000000000003E-2</v>
      </c>
      <c r="J136" s="526">
        <f t="shared" si="40"/>
        <v>1.32</v>
      </c>
      <c r="K136" s="79">
        <f>I136*$L$135</f>
        <v>627.84</v>
      </c>
      <c r="L136" s="864"/>
      <c r="M136" s="84">
        <f>I136*$N$135</f>
        <v>815.04000000000008</v>
      </c>
      <c r="N136" s="866"/>
      <c r="P136" s="62">
        <v>88</v>
      </c>
    </row>
    <row r="137" spans="1:16" s="8" customFormat="1" ht="15" customHeight="1" thickBot="1" x14ac:dyDescent="0.3">
      <c r="A137" s="934"/>
      <c r="B137" s="665" t="s">
        <v>47</v>
      </c>
      <c r="C137" s="680">
        <v>20</v>
      </c>
      <c r="D137" s="681">
        <v>96</v>
      </c>
      <c r="E137" s="682">
        <v>3000</v>
      </c>
      <c r="F137" s="683">
        <v>3.1680000000000001</v>
      </c>
      <c r="G137" s="684">
        <v>110</v>
      </c>
      <c r="H137" s="684">
        <v>5</v>
      </c>
      <c r="I137" s="685">
        <f t="shared" si="39"/>
        <v>2.8800000000000003E-2</v>
      </c>
      <c r="J137" s="687">
        <f t="shared" si="40"/>
        <v>1.32</v>
      </c>
      <c r="K137" s="688">
        <f>L137*I137</f>
        <v>406.08000000000004</v>
      </c>
      <c r="L137" s="542">
        <v>14100</v>
      </c>
      <c r="M137" s="473">
        <f>I137*N137</f>
        <v>527.04000000000008</v>
      </c>
      <c r="N137" s="429">
        <v>18300</v>
      </c>
      <c r="P137" s="62">
        <v>88</v>
      </c>
    </row>
    <row r="138" spans="1:16" s="8" customFormat="1" ht="15" customHeight="1" x14ac:dyDescent="0.25">
      <c r="A138" s="934" t="s">
        <v>48</v>
      </c>
      <c r="B138" s="876" t="s">
        <v>32</v>
      </c>
      <c r="C138" s="501">
        <v>26</v>
      </c>
      <c r="D138" s="489">
        <v>130</v>
      </c>
      <c r="E138" s="673">
        <v>3000</v>
      </c>
      <c r="F138" s="508">
        <v>3.407</v>
      </c>
      <c r="G138" s="531">
        <v>112</v>
      </c>
      <c r="H138" s="531">
        <v>3</v>
      </c>
      <c r="I138" s="510">
        <f t="shared" si="39"/>
        <v>3.0419999999999999E-2</v>
      </c>
      <c r="J138" s="524">
        <f t="shared" si="40"/>
        <v>1.17</v>
      </c>
      <c r="K138" s="77">
        <f>I138*$L$138</f>
        <v>678.36599999999999</v>
      </c>
      <c r="L138" s="860">
        <v>22300</v>
      </c>
      <c r="M138" s="454">
        <f>I138*$N$138</f>
        <v>882.18</v>
      </c>
      <c r="N138" s="721">
        <v>29000</v>
      </c>
      <c r="P138" s="62">
        <v>130</v>
      </c>
    </row>
    <row r="139" spans="1:16" s="8" customFormat="1" ht="15" customHeight="1" x14ac:dyDescent="0.25">
      <c r="A139" s="934"/>
      <c r="B139" s="876"/>
      <c r="C139" s="503">
        <v>26</v>
      </c>
      <c r="D139" s="493">
        <v>130</v>
      </c>
      <c r="E139" s="674">
        <v>2500</v>
      </c>
      <c r="F139" s="512">
        <v>2.839</v>
      </c>
      <c r="G139" s="532">
        <v>112</v>
      </c>
      <c r="H139" s="532">
        <v>3</v>
      </c>
      <c r="I139" s="514">
        <f t="shared" si="39"/>
        <v>2.5349999999999998E-2</v>
      </c>
      <c r="J139" s="525">
        <f t="shared" si="40"/>
        <v>0.97500000000000009</v>
      </c>
      <c r="K139" s="78">
        <f t="shared" ref="K139" si="49">I139*$L$138</f>
        <v>565.30499999999995</v>
      </c>
      <c r="L139" s="861"/>
      <c r="M139" s="65">
        <f t="shared" ref="M139" si="50">I139*$N$138</f>
        <v>735.15</v>
      </c>
      <c r="N139" s="862"/>
      <c r="P139" s="62">
        <v>130</v>
      </c>
    </row>
    <row r="140" spans="1:16" s="8" customFormat="1" ht="15" customHeight="1" thickBot="1" x14ac:dyDescent="0.3">
      <c r="A140" s="934"/>
      <c r="B140" s="876"/>
      <c r="C140" s="506">
        <v>26</v>
      </c>
      <c r="D140" s="495">
        <v>130</v>
      </c>
      <c r="E140" s="675">
        <v>2000</v>
      </c>
      <c r="F140" s="520">
        <v>2.2709999999999999</v>
      </c>
      <c r="G140" s="533">
        <v>112</v>
      </c>
      <c r="H140" s="533">
        <v>3</v>
      </c>
      <c r="I140" s="522">
        <f t="shared" si="39"/>
        <v>2.0279999999999999E-2</v>
      </c>
      <c r="J140" s="526">
        <f t="shared" si="40"/>
        <v>7.92</v>
      </c>
      <c r="K140" s="79">
        <f>I140*$L$138</f>
        <v>452.24399999999997</v>
      </c>
      <c r="L140" s="864"/>
      <c r="M140" s="84">
        <f>I140*$N$138</f>
        <v>588.12</v>
      </c>
      <c r="N140" s="866"/>
      <c r="P140" s="62">
        <v>1320</v>
      </c>
    </row>
    <row r="141" spans="1:16" s="8" customFormat="1" ht="15" customHeight="1" x14ac:dyDescent="0.25">
      <c r="A141" s="934"/>
      <c r="B141" s="856" t="s">
        <v>34</v>
      </c>
      <c r="C141" s="507">
        <v>26</v>
      </c>
      <c r="D141" s="500">
        <v>130</v>
      </c>
      <c r="E141" s="678">
        <v>3000</v>
      </c>
      <c r="F141" s="527">
        <v>3.407</v>
      </c>
      <c r="G141" s="534">
        <v>112</v>
      </c>
      <c r="H141" s="534">
        <v>3</v>
      </c>
      <c r="I141" s="529">
        <f t="shared" si="39"/>
        <v>3.0419999999999999E-2</v>
      </c>
      <c r="J141" s="547">
        <f t="shared" si="40"/>
        <v>1.17</v>
      </c>
      <c r="K141" s="479">
        <f>I141*$L$141</f>
        <v>368.08199999999999</v>
      </c>
      <c r="L141" s="926">
        <v>12100</v>
      </c>
      <c r="M141" s="452">
        <f>I141*$N$141</f>
        <v>477.59399999999999</v>
      </c>
      <c r="N141" s="880">
        <v>15700</v>
      </c>
      <c r="P141" s="62">
        <v>130</v>
      </c>
    </row>
    <row r="142" spans="1:16" s="8" customFormat="1" ht="15" customHeight="1" thickBot="1" x14ac:dyDescent="0.3">
      <c r="A142" s="934"/>
      <c r="B142" s="856"/>
      <c r="C142" s="504">
        <v>26</v>
      </c>
      <c r="D142" s="498">
        <v>130</v>
      </c>
      <c r="E142" s="677">
        <v>2500</v>
      </c>
      <c r="F142" s="516">
        <v>2.839</v>
      </c>
      <c r="G142" s="535">
        <v>112</v>
      </c>
      <c r="H142" s="535">
        <v>3</v>
      </c>
      <c r="I142" s="518">
        <f t="shared" si="39"/>
        <v>2.5349999999999998E-2</v>
      </c>
      <c r="J142" s="653">
        <f t="shared" si="40"/>
        <v>0.97500000000000009</v>
      </c>
      <c r="K142" s="688">
        <f>I142*$L$141</f>
        <v>306.73499999999996</v>
      </c>
      <c r="L142" s="926"/>
      <c r="M142" s="452">
        <f>I142*$N$141</f>
        <v>397.99499999999995</v>
      </c>
      <c r="N142" s="880"/>
      <c r="P142" s="62">
        <v>130</v>
      </c>
    </row>
    <row r="143" spans="1:16" s="8" customFormat="1" ht="15" customHeight="1" x14ac:dyDescent="0.25">
      <c r="A143" s="934" t="s">
        <v>49</v>
      </c>
      <c r="B143" s="876" t="s">
        <v>32</v>
      </c>
      <c r="C143" s="501">
        <v>45</v>
      </c>
      <c r="D143" s="489">
        <v>120</v>
      </c>
      <c r="E143" s="673">
        <v>6000</v>
      </c>
      <c r="F143" s="508"/>
      <c r="G143" s="531"/>
      <c r="H143" s="531">
        <v>1</v>
      </c>
      <c r="I143" s="510">
        <f t="shared" si="39"/>
        <v>3.2399999999999998E-2</v>
      </c>
      <c r="J143" s="524">
        <f t="shared" si="40"/>
        <v>0.72</v>
      </c>
      <c r="K143" s="77">
        <f>I143*$L$143</f>
        <v>722.52</v>
      </c>
      <c r="L143" s="860">
        <v>22300</v>
      </c>
      <c r="M143" s="454">
        <f>I143*$N$143</f>
        <v>939.59999999999991</v>
      </c>
      <c r="N143" s="721">
        <v>29000</v>
      </c>
      <c r="P143" s="62">
        <v>120</v>
      </c>
    </row>
    <row r="144" spans="1:16" s="8" customFormat="1" ht="15" customHeight="1" x14ac:dyDescent="0.25">
      <c r="A144" s="934"/>
      <c r="B144" s="876"/>
      <c r="C144" s="503">
        <v>45</v>
      </c>
      <c r="D144" s="493">
        <v>145</v>
      </c>
      <c r="E144" s="674">
        <v>6000</v>
      </c>
      <c r="F144" s="512"/>
      <c r="G144" s="532"/>
      <c r="H144" s="532">
        <v>1</v>
      </c>
      <c r="I144" s="514">
        <f t="shared" si="39"/>
        <v>3.9149999999999997E-2</v>
      </c>
      <c r="J144" s="525">
        <f t="shared" si="40"/>
        <v>0.87</v>
      </c>
      <c r="K144" s="78">
        <f t="shared" ref="K144:K145" si="51">I144*$L$143</f>
        <v>873.04499999999996</v>
      </c>
      <c r="L144" s="861"/>
      <c r="M144" s="65">
        <f t="shared" ref="M144:M145" si="52">I144*$N$143</f>
        <v>1135.3499999999999</v>
      </c>
      <c r="N144" s="862"/>
      <c r="P144" s="62">
        <v>145</v>
      </c>
    </row>
    <row r="145" spans="1:16" s="8" customFormat="1" ht="15" customHeight="1" thickBot="1" x14ac:dyDescent="0.3">
      <c r="A145" s="934"/>
      <c r="B145" s="876"/>
      <c r="C145" s="506">
        <v>50</v>
      </c>
      <c r="D145" s="495">
        <v>96</v>
      </c>
      <c r="E145" s="675">
        <v>6000</v>
      </c>
      <c r="F145" s="520"/>
      <c r="G145" s="533"/>
      <c r="H145" s="533">
        <v>1</v>
      </c>
      <c r="I145" s="522">
        <f t="shared" si="39"/>
        <v>2.8799999999999999E-2</v>
      </c>
      <c r="J145" s="526">
        <f t="shared" si="40"/>
        <v>0.57599999999999996</v>
      </c>
      <c r="K145" s="79">
        <f t="shared" si="51"/>
        <v>642.24</v>
      </c>
      <c r="L145" s="864"/>
      <c r="M145" s="84">
        <f t="shared" si="52"/>
        <v>835.19999999999993</v>
      </c>
      <c r="N145" s="866"/>
      <c r="P145" s="62">
        <v>96</v>
      </c>
    </row>
    <row r="146" spans="1:16" s="1" customFormat="1" ht="15" customHeight="1" x14ac:dyDescent="0.25">
      <c r="A146" s="869" t="s">
        <v>15</v>
      </c>
      <c r="B146" s="869"/>
      <c r="C146" s="869"/>
      <c r="D146" s="869"/>
      <c r="E146" s="869"/>
      <c r="F146" s="869"/>
      <c r="G146" s="869"/>
      <c r="H146" s="869"/>
      <c r="I146" s="869"/>
      <c r="J146" s="869"/>
      <c r="K146" s="869"/>
      <c r="L146" s="869"/>
      <c r="M146" s="869"/>
      <c r="N146" s="869"/>
    </row>
    <row r="147" spans="1:16" s="1" customFormat="1" ht="14.25" customHeight="1" x14ac:dyDescent="0.2">
      <c r="A147" s="881" t="s">
        <v>16</v>
      </c>
      <c r="B147" s="881"/>
      <c r="C147" s="881"/>
      <c r="D147" s="881"/>
      <c r="E147" s="881"/>
      <c r="F147" s="881"/>
      <c r="G147" s="881"/>
      <c r="H147" s="881"/>
      <c r="I147" s="881"/>
      <c r="J147" s="881"/>
      <c r="K147" s="881"/>
      <c r="L147" s="881"/>
      <c r="M147" s="881"/>
      <c r="N147" s="881"/>
    </row>
    <row r="148" spans="1:16" s="1" customFormat="1" ht="15" customHeight="1" x14ac:dyDescent="0.2">
      <c r="A148" s="881" t="s">
        <v>36</v>
      </c>
      <c r="B148" s="881"/>
      <c r="C148" s="881"/>
      <c r="D148" s="881"/>
      <c r="E148" s="881"/>
      <c r="F148" s="881"/>
      <c r="G148" s="881"/>
      <c r="H148" s="881"/>
      <c r="I148" s="881"/>
      <c r="J148" s="881"/>
      <c r="K148" s="881"/>
      <c r="L148" s="881"/>
      <c r="M148" s="881"/>
      <c r="N148" s="881"/>
    </row>
    <row r="149" spans="1:16" s="1" customFormat="1" ht="16.5" customHeight="1" x14ac:dyDescent="0.2">
      <c r="A149" s="882" t="s">
        <v>18</v>
      </c>
      <c r="B149" s="882"/>
      <c r="C149" s="882"/>
      <c r="D149" s="882"/>
      <c r="E149" s="882"/>
      <c r="F149" s="882"/>
      <c r="G149" s="882"/>
      <c r="H149" s="882"/>
      <c r="I149" s="882"/>
      <c r="J149" s="882"/>
      <c r="K149" s="882"/>
      <c r="L149" s="882"/>
      <c r="M149" s="882"/>
      <c r="N149" s="882"/>
    </row>
    <row r="150" spans="1:16" ht="23.25" customHeight="1" thickBot="1" x14ac:dyDescent="0.3">
      <c r="A150" s="766" t="s">
        <v>446</v>
      </c>
      <c r="B150" s="766"/>
      <c r="C150" s="766"/>
      <c r="D150" s="766"/>
      <c r="E150" s="766"/>
      <c r="F150" s="766"/>
      <c r="G150" s="766"/>
      <c r="H150" s="766"/>
      <c r="I150" s="766"/>
      <c r="J150" s="766"/>
      <c r="K150" s="766"/>
      <c r="L150" s="766"/>
      <c r="M150" s="766"/>
      <c r="N150" s="766"/>
    </row>
    <row r="151" spans="1:16" ht="15" customHeight="1" thickBot="1" x14ac:dyDescent="0.3">
      <c r="A151" s="767"/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7"/>
      <c r="N151" s="767"/>
      <c r="P151" s="52"/>
    </row>
    <row r="152" spans="1:16" ht="30.75" customHeight="1" x14ac:dyDescent="0.25">
      <c r="A152" s="768" t="s">
        <v>1</v>
      </c>
      <c r="B152" s="922" t="s">
        <v>94</v>
      </c>
      <c r="C152" s="80" t="s">
        <v>2</v>
      </c>
      <c r="D152" s="81" t="s">
        <v>3</v>
      </c>
      <c r="E152" s="81" t="s">
        <v>4</v>
      </c>
      <c r="F152" s="772" t="s">
        <v>441</v>
      </c>
      <c r="G152" s="773"/>
      <c r="H152" s="774" t="s">
        <v>442</v>
      </c>
      <c r="I152" s="776" t="s">
        <v>443</v>
      </c>
      <c r="J152" s="778" t="s">
        <v>445</v>
      </c>
      <c r="K152" s="779"/>
      <c r="L152" s="780" t="s">
        <v>443</v>
      </c>
      <c r="M152" s="782" t="s">
        <v>444</v>
      </c>
      <c r="N152" s="780"/>
      <c r="P152" s="747"/>
    </row>
    <row r="153" spans="1:16" s="16" customFormat="1" ht="17.25" customHeight="1" thickBot="1" x14ac:dyDescent="0.3">
      <c r="A153" s="769"/>
      <c r="B153" s="923"/>
      <c r="C153" s="432" t="s">
        <v>8</v>
      </c>
      <c r="D153" s="433" t="s">
        <v>8</v>
      </c>
      <c r="E153" s="433" t="s">
        <v>8</v>
      </c>
      <c r="F153" s="924" t="s">
        <v>10</v>
      </c>
      <c r="G153" s="925"/>
      <c r="H153" s="839"/>
      <c r="I153" s="840"/>
      <c r="J153" s="918" t="s">
        <v>13</v>
      </c>
      <c r="K153" s="919"/>
      <c r="L153" s="838"/>
      <c r="M153" s="916" t="s">
        <v>13</v>
      </c>
      <c r="N153" s="917"/>
      <c r="P153" s="747"/>
    </row>
    <row r="154" spans="1:16" s="8" customFormat="1" ht="15" customHeight="1" x14ac:dyDescent="0.25">
      <c r="A154" s="730" t="s">
        <v>50</v>
      </c>
      <c r="B154" s="825" t="s">
        <v>32</v>
      </c>
      <c r="C154" s="443">
        <v>50</v>
      </c>
      <c r="D154" s="444">
        <v>70</v>
      </c>
      <c r="E154" s="444">
        <v>3000</v>
      </c>
      <c r="F154" s="827">
        <f>C154*D154*E154/1000000000*H154</f>
        <v>1.0500000000000001E-2</v>
      </c>
      <c r="G154" s="828"/>
      <c r="H154" s="445">
        <v>1</v>
      </c>
      <c r="I154" s="446">
        <f>F154*$J$154</f>
        <v>199.5</v>
      </c>
      <c r="J154" s="754">
        <v>19000</v>
      </c>
      <c r="K154" s="755"/>
      <c r="L154" s="447">
        <f>F154*$M$154</f>
        <v>259.35000000000002</v>
      </c>
      <c r="M154" s="760">
        <v>24700</v>
      </c>
      <c r="N154" s="761"/>
      <c r="P154" s="62"/>
    </row>
    <row r="155" spans="1:16" s="8" customFormat="1" ht="15" customHeight="1" x14ac:dyDescent="0.25">
      <c r="A155" s="731"/>
      <c r="B155" s="826"/>
      <c r="C155" s="60">
        <v>50</v>
      </c>
      <c r="D155" s="65">
        <v>50</v>
      </c>
      <c r="E155" s="65">
        <v>3000</v>
      </c>
      <c r="F155" s="823">
        <f t="shared" ref="F155:F161" si="53">C155*D155*E155/1000000000*H155</f>
        <v>7.4999999999999997E-3</v>
      </c>
      <c r="G155" s="824"/>
      <c r="H155" s="436">
        <v>1</v>
      </c>
      <c r="I155" s="435">
        <f t="shared" ref="I154:I160" si="54">F155*$J$154</f>
        <v>142.5</v>
      </c>
      <c r="J155" s="756"/>
      <c r="K155" s="757"/>
      <c r="L155" s="437">
        <f t="shared" ref="L155:L160" si="55">F155*$M$154</f>
        <v>185.25</v>
      </c>
      <c r="M155" s="762"/>
      <c r="N155" s="763"/>
      <c r="P155" s="62"/>
    </row>
    <row r="156" spans="1:16" s="8" customFormat="1" ht="15" customHeight="1" x14ac:dyDescent="0.25">
      <c r="A156" s="731"/>
      <c r="B156" s="826"/>
      <c r="C156" s="60">
        <v>40</v>
      </c>
      <c r="D156" s="65">
        <v>60</v>
      </c>
      <c r="E156" s="65">
        <v>3000</v>
      </c>
      <c r="F156" s="823">
        <f t="shared" si="53"/>
        <v>7.1999999999999998E-3</v>
      </c>
      <c r="G156" s="824"/>
      <c r="H156" s="436">
        <v>1</v>
      </c>
      <c r="I156" s="435">
        <f t="shared" si="54"/>
        <v>136.79999999999998</v>
      </c>
      <c r="J156" s="756"/>
      <c r="K156" s="757"/>
      <c r="L156" s="437">
        <f t="shared" si="55"/>
        <v>177.84</v>
      </c>
      <c r="M156" s="762"/>
      <c r="N156" s="763"/>
      <c r="P156" s="62"/>
    </row>
    <row r="157" spans="1:16" s="8" customFormat="1" ht="15" customHeight="1" x14ac:dyDescent="0.25">
      <c r="A157" s="731"/>
      <c r="B157" s="826"/>
      <c r="C157" s="60">
        <v>40</v>
      </c>
      <c r="D157" s="65">
        <v>50</v>
      </c>
      <c r="E157" s="65">
        <v>3000</v>
      </c>
      <c r="F157" s="823">
        <f t="shared" si="53"/>
        <v>6.0000000000000001E-3</v>
      </c>
      <c r="G157" s="824"/>
      <c r="H157" s="436">
        <v>1</v>
      </c>
      <c r="I157" s="435">
        <f t="shared" si="54"/>
        <v>114</v>
      </c>
      <c r="J157" s="756"/>
      <c r="K157" s="757"/>
      <c r="L157" s="437">
        <f>F157*$M$154</f>
        <v>148.20000000000002</v>
      </c>
      <c r="M157" s="762"/>
      <c r="N157" s="763"/>
      <c r="P157" s="62"/>
    </row>
    <row r="158" spans="1:16" s="8" customFormat="1" ht="15" customHeight="1" x14ac:dyDescent="0.25">
      <c r="A158" s="731"/>
      <c r="B158" s="826"/>
      <c r="C158" s="60">
        <v>40</v>
      </c>
      <c r="D158" s="65">
        <v>40</v>
      </c>
      <c r="E158" s="65">
        <v>3000</v>
      </c>
      <c r="F158" s="823">
        <f t="shared" si="53"/>
        <v>4.7999999999999996E-3</v>
      </c>
      <c r="G158" s="824"/>
      <c r="H158" s="436">
        <v>1</v>
      </c>
      <c r="I158" s="435">
        <f t="shared" si="54"/>
        <v>91.199999999999989</v>
      </c>
      <c r="J158" s="756"/>
      <c r="K158" s="757"/>
      <c r="L158" s="437">
        <f t="shared" si="55"/>
        <v>118.55999999999999</v>
      </c>
      <c r="M158" s="762"/>
      <c r="N158" s="763"/>
      <c r="P158" s="62"/>
    </row>
    <row r="159" spans="1:16" s="8" customFormat="1" ht="15" customHeight="1" x14ac:dyDescent="0.25">
      <c r="A159" s="731"/>
      <c r="B159" s="826"/>
      <c r="C159" s="60">
        <v>30</v>
      </c>
      <c r="D159" s="65">
        <v>50</v>
      </c>
      <c r="E159" s="65">
        <v>3000</v>
      </c>
      <c r="F159" s="823">
        <f t="shared" si="53"/>
        <v>4.4999999999999997E-3</v>
      </c>
      <c r="G159" s="824"/>
      <c r="H159" s="436">
        <v>1</v>
      </c>
      <c r="I159" s="435">
        <f t="shared" si="54"/>
        <v>85.5</v>
      </c>
      <c r="J159" s="756"/>
      <c r="K159" s="757"/>
      <c r="L159" s="437">
        <f>F159*$M$154</f>
        <v>111.14999999999999</v>
      </c>
      <c r="M159" s="762"/>
      <c r="N159" s="763"/>
      <c r="P159" s="62"/>
    </row>
    <row r="160" spans="1:16" s="8" customFormat="1" ht="15" customHeight="1" x14ac:dyDescent="0.25">
      <c r="A160" s="731"/>
      <c r="B160" s="826"/>
      <c r="C160" s="60">
        <v>30</v>
      </c>
      <c r="D160" s="65">
        <v>40</v>
      </c>
      <c r="E160" s="65">
        <v>3000</v>
      </c>
      <c r="F160" s="823">
        <f t="shared" si="53"/>
        <v>3.5999999999999999E-3</v>
      </c>
      <c r="G160" s="824"/>
      <c r="H160" s="436">
        <v>1</v>
      </c>
      <c r="I160" s="435">
        <f>F160*$J$154</f>
        <v>68.399999999999991</v>
      </c>
      <c r="J160" s="801"/>
      <c r="K160" s="802"/>
      <c r="L160" s="437">
        <f t="shared" si="55"/>
        <v>88.92</v>
      </c>
      <c r="M160" s="920"/>
      <c r="N160" s="921"/>
      <c r="P160" s="62"/>
    </row>
    <row r="161" spans="1:16" s="8" customFormat="1" ht="15" customHeight="1" thickBot="1" x14ac:dyDescent="0.3">
      <c r="A161" s="841"/>
      <c r="B161" s="837"/>
      <c r="C161" s="438">
        <v>30</v>
      </c>
      <c r="D161" s="439">
        <v>30</v>
      </c>
      <c r="E161" s="439">
        <v>3000</v>
      </c>
      <c r="F161" s="821">
        <f t="shared" si="53"/>
        <v>2.7000000000000001E-3</v>
      </c>
      <c r="G161" s="822"/>
      <c r="H161" s="440">
        <v>1</v>
      </c>
      <c r="I161" s="441">
        <f>F161*J161</f>
        <v>59.400000000000006</v>
      </c>
      <c r="J161" s="811">
        <v>22000</v>
      </c>
      <c r="K161" s="812"/>
      <c r="L161" s="442">
        <f>F161*M161</f>
        <v>70.2</v>
      </c>
      <c r="M161" s="1192">
        <v>26000</v>
      </c>
      <c r="N161" s="1193"/>
      <c r="P161" s="62"/>
    </row>
    <row r="162" spans="1:16" s="8" customFormat="1" ht="15" customHeight="1" x14ac:dyDescent="0.25">
      <c r="A162" s="730" t="s">
        <v>50</v>
      </c>
      <c r="B162" s="825" t="s">
        <v>51</v>
      </c>
      <c r="C162" s="443">
        <v>50</v>
      </c>
      <c r="D162" s="444">
        <v>50</v>
      </c>
      <c r="E162" s="444">
        <v>3000</v>
      </c>
      <c r="F162" s="827">
        <f>C162*D162*E162/1000000000*H162</f>
        <v>7.4999999999999997E-3</v>
      </c>
      <c r="G162" s="828"/>
      <c r="H162" s="445">
        <v>1</v>
      </c>
      <c r="I162" s="446">
        <f>F162*$J$162</f>
        <v>99</v>
      </c>
      <c r="J162" s="842">
        <v>13200</v>
      </c>
      <c r="K162" s="842"/>
      <c r="L162" s="447">
        <f>F162*$M$162</f>
        <v>129</v>
      </c>
      <c r="M162" s="829">
        <v>17200</v>
      </c>
      <c r="N162" s="830"/>
      <c r="P162" s="62"/>
    </row>
    <row r="163" spans="1:16" s="8" customFormat="1" ht="15" customHeight="1" x14ac:dyDescent="0.25">
      <c r="A163" s="731"/>
      <c r="B163" s="826"/>
      <c r="C163" s="60">
        <v>40</v>
      </c>
      <c r="D163" s="65">
        <v>60</v>
      </c>
      <c r="E163" s="65">
        <v>3000</v>
      </c>
      <c r="F163" s="823">
        <f t="shared" ref="F163:F168" si="56">C163*D163*E163/1000000000*H163</f>
        <v>7.1999999999999998E-3</v>
      </c>
      <c r="G163" s="824"/>
      <c r="H163" s="436">
        <v>1</v>
      </c>
      <c r="I163" s="435">
        <f t="shared" ref="I163:I168" si="57">F163*$J$162</f>
        <v>95.039999999999992</v>
      </c>
      <c r="J163" s="843"/>
      <c r="K163" s="843"/>
      <c r="L163" s="456">
        <f t="shared" ref="L163:L168" si="58">F163*$M$162</f>
        <v>123.84</v>
      </c>
      <c r="M163" s="831"/>
      <c r="N163" s="832"/>
      <c r="P163" s="62"/>
    </row>
    <row r="164" spans="1:16" s="8" customFormat="1" ht="15" customHeight="1" x14ac:dyDescent="0.25">
      <c r="A164" s="731"/>
      <c r="B164" s="826"/>
      <c r="C164" s="60">
        <v>40</v>
      </c>
      <c r="D164" s="65">
        <v>50</v>
      </c>
      <c r="E164" s="65">
        <v>3000</v>
      </c>
      <c r="F164" s="823">
        <f t="shared" si="56"/>
        <v>6.0000000000000001E-3</v>
      </c>
      <c r="G164" s="824"/>
      <c r="H164" s="436">
        <v>1</v>
      </c>
      <c r="I164" s="435">
        <f t="shared" si="57"/>
        <v>79.2</v>
      </c>
      <c r="J164" s="843"/>
      <c r="K164" s="843"/>
      <c r="L164" s="456">
        <f t="shared" si="58"/>
        <v>103.2</v>
      </c>
      <c r="M164" s="831"/>
      <c r="N164" s="832"/>
      <c r="P164" s="62"/>
    </row>
    <row r="165" spans="1:16" s="8" customFormat="1" ht="15" customHeight="1" x14ac:dyDescent="0.25">
      <c r="A165" s="731"/>
      <c r="B165" s="826"/>
      <c r="C165" s="60">
        <v>40</v>
      </c>
      <c r="D165" s="65">
        <v>40</v>
      </c>
      <c r="E165" s="65">
        <v>3000</v>
      </c>
      <c r="F165" s="823">
        <f t="shared" si="56"/>
        <v>4.7999999999999996E-3</v>
      </c>
      <c r="G165" s="824"/>
      <c r="H165" s="436">
        <v>1</v>
      </c>
      <c r="I165" s="435">
        <f t="shared" si="57"/>
        <v>63.359999999999992</v>
      </c>
      <c r="J165" s="843"/>
      <c r="K165" s="843"/>
      <c r="L165" s="456">
        <f t="shared" si="58"/>
        <v>82.559999999999988</v>
      </c>
      <c r="M165" s="831"/>
      <c r="N165" s="832"/>
      <c r="P165" s="62"/>
    </row>
    <row r="166" spans="1:16" s="8" customFormat="1" ht="15" customHeight="1" x14ac:dyDescent="0.25">
      <c r="A166" s="731"/>
      <c r="B166" s="826"/>
      <c r="C166" s="60">
        <v>30</v>
      </c>
      <c r="D166" s="65">
        <v>50</v>
      </c>
      <c r="E166" s="65">
        <v>3000</v>
      </c>
      <c r="F166" s="823">
        <f t="shared" si="56"/>
        <v>4.4999999999999997E-3</v>
      </c>
      <c r="G166" s="824"/>
      <c r="H166" s="436">
        <v>1</v>
      </c>
      <c r="I166" s="435">
        <f>F166*$J$162</f>
        <v>59.4</v>
      </c>
      <c r="J166" s="843"/>
      <c r="K166" s="843"/>
      <c r="L166" s="456">
        <f>F166*$M$162</f>
        <v>77.399999999999991</v>
      </c>
      <c r="M166" s="831"/>
      <c r="N166" s="832"/>
      <c r="P166" s="62"/>
    </row>
    <row r="167" spans="1:16" s="8" customFormat="1" ht="15" customHeight="1" x14ac:dyDescent="0.25">
      <c r="A167" s="731"/>
      <c r="B167" s="826"/>
      <c r="C167" s="60">
        <v>30</v>
      </c>
      <c r="D167" s="65">
        <v>40</v>
      </c>
      <c r="E167" s="65">
        <v>3000</v>
      </c>
      <c r="F167" s="823">
        <f t="shared" si="56"/>
        <v>3.5999999999999999E-3</v>
      </c>
      <c r="G167" s="824"/>
      <c r="H167" s="436">
        <v>1</v>
      </c>
      <c r="I167" s="435">
        <f t="shared" si="57"/>
        <v>47.519999999999996</v>
      </c>
      <c r="J167" s="843"/>
      <c r="K167" s="843"/>
      <c r="L167" s="456">
        <f t="shared" si="58"/>
        <v>61.92</v>
      </c>
      <c r="M167" s="831"/>
      <c r="N167" s="832"/>
      <c r="P167" s="62"/>
    </row>
    <row r="168" spans="1:16" s="8" customFormat="1" ht="15" customHeight="1" thickBot="1" x14ac:dyDescent="0.3">
      <c r="A168" s="841"/>
      <c r="B168" s="837"/>
      <c r="C168" s="448">
        <v>30</v>
      </c>
      <c r="D168" s="84">
        <v>30</v>
      </c>
      <c r="E168" s="84">
        <v>3000</v>
      </c>
      <c r="F168" s="835">
        <f t="shared" si="56"/>
        <v>2.7000000000000001E-3</v>
      </c>
      <c r="G168" s="836"/>
      <c r="H168" s="449">
        <v>1</v>
      </c>
      <c r="I168" s="450">
        <f t="shared" si="57"/>
        <v>35.64</v>
      </c>
      <c r="J168" s="844"/>
      <c r="K168" s="844"/>
      <c r="L168" s="460">
        <f>F168*$M$162</f>
        <v>46.440000000000005</v>
      </c>
      <c r="M168" s="833"/>
      <c r="N168" s="834"/>
      <c r="P168" s="62"/>
    </row>
    <row r="169" spans="1:16" s="8" customFormat="1" ht="15" customHeight="1" x14ac:dyDescent="0.25">
      <c r="A169" s="730" t="s">
        <v>447</v>
      </c>
      <c r="B169" s="825" t="s">
        <v>32</v>
      </c>
      <c r="C169" s="430">
        <v>25</v>
      </c>
      <c r="D169" s="431">
        <v>50</v>
      </c>
      <c r="E169" s="431">
        <v>3000</v>
      </c>
      <c r="F169" s="1189">
        <f>C169*D169*E169/1000000000*H169</f>
        <v>3.7499999999999999E-3</v>
      </c>
      <c r="G169" s="1190"/>
      <c r="H169" s="1191">
        <v>1</v>
      </c>
      <c r="I169" s="434">
        <f>F169*$J$169</f>
        <v>75</v>
      </c>
      <c r="J169" s="739">
        <v>20000</v>
      </c>
      <c r="K169" s="739"/>
      <c r="L169" s="437">
        <f>F169*$M$169</f>
        <v>93.75</v>
      </c>
      <c r="M169" s="745">
        <v>25000</v>
      </c>
      <c r="N169" s="746"/>
      <c r="P169" s="62"/>
    </row>
    <row r="170" spans="1:16" s="8" customFormat="1" ht="15" customHeight="1" x14ac:dyDescent="0.25">
      <c r="A170" s="731"/>
      <c r="B170" s="826"/>
      <c r="C170" s="60">
        <v>20</v>
      </c>
      <c r="D170" s="65">
        <v>70</v>
      </c>
      <c r="E170" s="65">
        <v>3000</v>
      </c>
      <c r="F170" s="823">
        <f t="shared" ref="F170:F179" si="59">C170*D170*E170/1000000000*H170</f>
        <v>4.1999999999999997E-3</v>
      </c>
      <c r="G170" s="824"/>
      <c r="H170" s="436">
        <v>1</v>
      </c>
      <c r="I170" s="435">
        <f t="shared" ref="I170:I176" si="60">F170*$J$169</f>
        <v>84</v>
      </c>
      <c r="J170" s="709"/>
      <c r="K170" s="709"/>
      <c r="L170" s="456">
        <f t="shared" ref="L170:L176" si="61">F170*$M$169</f>
        <v>105</v>
      </c>
      <c r="M170" s="710"/>
      <c r="N170" s="711"/>
      <c r="P170" s="62"/>
    </row>
    <row r="171" spans="1:16" s="8" customFormat="1" ht="15" customHeight="1" x14ac:dyDescent="0.25">
      <c r="A171" s="731"/>
      <c r="B171" s="826"/>
      <c r="C171" s="60">
        <v>20</v>
      </c>
      <c r="D171" s="65">
        <v>50</v>
      </c>
      <c r="E171" s="65">
        <v>3000</v>
      </c>
      <c r="F171" s="823">
        <f t="shared" si="59"/>
        <v>3.0000000000000001E-3</v>
      </c>
      <c r="G171" s="824"/>
      <c r="H171" s="436">
        <v>1</v>
      </c>
      <c r="I171" s="435">
        <f t="shared" si="60"/>
        <v>60</v>
      </c>
      <c r="J171" s="709"/>
      <c r="K171" s="709"/>
      <c r="L171" s="456">
        <f t="shared" si="61"/>
        <v>75</v>
      </c>
      <c r="M171" s="710"/>
      <c r="N171" s="711"/>
      <c r="P171" s="62"/>
    </row>
    <row r="172" spans="1:16" s="8" customFormat="1" ht="15" customHeight="1" x14ac:dyDescent="0.25">
      <c r="A172" s="731"/>
      <c r="B172" s="826"/>
      <c r="C172" s="60">
        <v>20</v>
      </c>
      <c r="D172" s="65">
        <v>50</v>
      </c>
      <c r="E172" s="65">
        <v>2500</v>
      </c>
      <c r="F172" s="823">
        <f t="shared" ref="F172:F173" si="62">C172*D172*E172/1000000000*H172</f>
        <v>2.5000000000000001E-3</v>
      </c>
      <c r="G172" s="824"/>
      <c r="H172" s="436">
        <v>1</v>
      </c>
      <c r="I172" s="435">
        <f t="shared" si="60"/>
        <v>50</v>
      </c>
      <c r="J172" s="709"/>
      <c r="K172" s="709"/>
      <c r="L172" s="456">
        <f>F172*$M$169</f>
        <v>62.5</v>
      </c>
      <c r="M172" s="710"/>
      <c r="N172" s="711"/>
      <c r="P172" s="62"/>
    </row>
    <row r="173" spans="1:16" s="8" customFormat="1" ht="15" customHeight="1" x14ac:dyDescent="0.25">
      <c r="A173" s="731"/>
      <c r="B173" s="826"/>
      <c r="C173" s="60">
        <v>20</v>
      </c>
      <c r="D173" s="65">
        <v>50</v>
      </c>
      <c r="E173" s="65">
        <v>2000</v>
      </c>
      <c r="F173" s="823">
        <f t="shared" si="62"/>
        <v>2E-3</v>
      </c>
      <c r="G173" s="824"/>
      <c r="H173" s="436">
        <v>1</v>
      </c>
      <c r="I173" s="435">
        <f t="shared" si="60"/>
        <v>40</v>
      </c>
      <c r="J173" s="709"/>
      <c r="K173" s="709"/>
      <c r="L173" s="456">
        <f t="shared" si="61"/>
        <v>50</v>
      </c>
      <c r="M173" s="710"/>
      <c r="N173" s="711"/>
      <c r="P173" s="62"/>
    </row>
    <row r="174" spans="1:16" s="8" customFormat="1" ht="15" customHeight="1" x14ac:dyDescent="0.25">
      <c r="A174" s="731"/>
      <c r="B174" s="826"/>
      <c r="C174" s="60">
        <v>20</v>
      </c>
      <c r="D174" s="65">
        <v>40</v>
      </c>
      <c r="E174" s="65">
        <v>3000</v>
      </c>
      <c r="F174" s="823">
        <f t="shared" si="59"/>
        <v>2.3999999999999998E-3</v>
      </c>
      <c r="G174" s="824"/>
      <c r="H174" s="436">
        <v>1</v>
      </c>
      <c r="I174" s="435">
        <f t="shared" si="60"/>
        <v>47.999999999999993</v>
      </c>
      <c r="J174" s="709"/>
      <c r="K174" s="709"/>
      <c r="L174" s="456">
        <f t="shared" si="61"/>
        <v>59.999999999999993</v>
      </c>
      <c r="M174" s="710"/>
      <c r="N174" s="711"/>
      <c r="P174" s="62"/>
    </row>
    <row r="175" spans="1:16" s="8" customFormat="1" ht="15" customHeight="1" x14ac:dyDescent="0.25">
      <c r="A175" s="731"/>
      <c r="B175" s="826"/>
      <c r="C175" s="60">
        <v>20</v>
      </c>
      <c r="D175" s="65">
        <v>40</v>
      </c>
      <c r="E175" s="65">
        <v>2500</v>
      </c>
      <c r="F175" s="823">
        <f t="shared" si="59"/>
        <v>2E-3</v>
      </c>
      <c r="G175" s="824"/>
      <c r="H175" s="436">
        <v>1</v>
      </c>
      <c r="I175" s="435">
        <f t="shared" si="60"/>
        <v>40</v>
      </c>
      <c r="J175" s="709"/>
      <c r="K175" s="709"/>
      <c r="L175" s="456">
        <f t="shared" si="61"/>
        <v>50</v>
      </c>
      <c r="M175" s="710"/>
      <c r="N175" s="711"/>
      <c r="P175" s="62"/>
    </row>
    <row r="176" spans="1:16" s="8" customFormat="1" ht="15" customHeight="1" thickBot="1" x14ac:dyDescent="0.3">
      <c r="A176" s="731"/>
      <c r="B176" s="826"/>
      <c r="C176" s="448">
        <v>20</v>
      </c>
      <c r="D176" s="84">
        <v>40</v>
      </c>
      <c r="E176" s="84">
        <v>2000</v>
      </c>
      <c r="F176" s="835">
        <f t="shared" si="59"/>
        <v>1.6000000000000001E-3</v>
      </c>
      <c r="G176" s="836"/>
      <c r="H176" s="449">
        <v>1</v>
      </c>
      <c r="I176" s="450">
        <f t="shared" si="60"/>
        <v>32</v>
      </c>
      <c r="J176" s="712"/>
      <c r="K176" s="712"/>
      <c r="L176" s="460">
        <f t="shared" si="61"/>
        <v>40</v>
      </c>
      <c r="M176" s="713"/>
      <c r="N176" s="714"/>
      <c r="P176" s="62"/>
    </row>
    <row r="177" spans="1:16" s="8" customFormat="1" ht="15" customHeight="1" x14ac:dyDescent="0.25">
      <c r="A177" s="731"/>
      <c r="B177" s="826"/>
      <c r="C177" s="90">
        <v>20</v>
      </c>
      <c r="D177" s="452">
        <v>30</v>
      </c>
      <c r="E177" s="452">
        <v>3000</v>
      </c>
      <c r="F177" s="1189">
        <f t="shared" si="59"/>
        <v>1.8E-3</v>
      </c>
      <c r="G177" s="1190"/>
      <c r="H177" s="1191">
        <v>1</v>
      </c>
      <c r="I177" s="434">
        <f>F177*$J$177</f>
        <v>48.6</v>
      </c>
      <c r="J177" s="756">
        <v>27000</v>
      </c>
      <c r="K177" s="757"/>
      <c r="L177" s="437">
        <f>F177*$M$177</f>
        <v>57.6</v>
      </c>
      <c r="M177" s="762">
        <v>32000</v>
      </c>
      <c r="N177" s="763"/>
      <c r="P177" s="62"/>
    </row>
    <row r="178" spans="1:16" s="8" customFormat="1" ht="15" customHeight="1" x14ac:dyDescent="0.25">
      <c r="A178" s="731"/>
      <c r="B178" s="826"/>
      <c r="C178" s="60">
        <v>20</v>
      </c>
      <c r="D178" s="65">
        <v>30</v>
      </c>
      <c r="E178" s="65">
        <v>2500</v>
      </c>
      <c r="F178" s="823">
        <f t="shared" ref="F178" si="63">C178*D178*E178/1000000000*H178</f>
        <v>1.5E-3</v>
      </c>
      <c r="G178" s="824"/>
      <c r="H178" s="436">
        <v>1</v>
      </c>
      <c r="I178" s="434">
        <f t="shared" ref="I178:I179" si="64">F178*$J$177</f>
        <v>40.5</v>
      </c>
      <c r="J178" s="756"/>
      <c r="K178" s="757"/>
      <c r="L178" s="437">
        <f t="shared" ref="L178:L179" si="65">F178*$M$177</f>
        <v>48</v>
      </c>
      <c r="M178" s="762"/>
      <c r="N178" s="763"/>
      <c r="P178" s="62"/>
    </row>
    <row r="179" spans="1:16" s="8" customFormat="1" ht="15" customHeight="1" thickBot="1" x14ac:dyDescent="0.3">
      <c r="A179" s="731"/>
      <c r="B179" s="826"/>
      <c r="C179" s="438">
        <v>20</v>
      </c>
      <c r="D179" s="439">
        <v>30</v>
      </c>
      <c r="E179" s="439">
        <v>2000</v>
      </c>
      <c r="F179" s="821">
        <f t="shared" si="59"/>
        <v>1.1999999999999999E-3</v>
      </c>
      <c r="G179" s="822"/>
      <c r="H179" s="440">
        <v>1</v>
      </c>
      <c r="I179" s="434">
        <f>F179*$J$177</f>
        <v>32.4</v>
      </c>
      <c r="J179" s="756"/>
      <c r="K179" s="757"/>
      <c r="L179" s="437">
        <f>F179*$M$177</f>
        <v>38.4</v>
      </c>
      <c r="M179" s="762"/>
      <c r="N179" s="763"/>
      <c r="P179" s="62"/>
    </row>
    <row r="180" spans="1:16" s="8" customFormat="1" ht="13.5" customHeight="1" x14ac:dyDescent="0.25">
      <c r="A180" s="813" t="s">
        <v>448</v>
      </c>
      <c r="B180" s="816" t="s">
        <v>32</v>
      </c>
      <c r="C180" s="454">
        <v>15</v>
      </c>
      <c r="D180" s="454">
        <v>40</v>
      </c>
      <c r="E180" s="454">
        <v>3000</v>
      </c>
      <c r="F180" s="819">
        <f t="shared" ref="F180:F192" si="66">C180*D180*E180/1000000000*H180</f>
        <v>1.8E-3</v>
      </c>
      <c r="G180" s="820"/>
      <c r="H180" s="467">
        <v>1</v>
      </c>
      <c r="I180" s="468">
        <f>F180*$J$180</f>
        <v>59.94</v>
      </c>
      <c r="J180" s="754">
        <v>33300</v>
      </c>
      <c r="K180" s="755"/>
      <c r="L180" s="447">
        <f>F180*$M$180</f>
        <v>70.2</v>
      </c>
      <c r="M180" s="803">
        <v>39000</v>
      </c>
      <c r="N180" s="804"/>
      <c r="P180" s="62"/>
    </row>
    <row r="181" spans="1:16" s="8" customFormat="1" ht="13.5" customHeight="1" x14ac:dyDescent="0.25">
      <c r="A181" s="814"/>
      <c r="B181" s="817"/>
      <c r="C181" s="65">
        <v>15</v>
      </c>
      <c r="D181" s="65">
        <v>40</v>
      </c>
      <c r="E181" s="65">
        <v>2500</v>
      </c>
      <c r="F181" s="821">
        <f t="shared" si="66"/>
        <v>1.5E-3</v>
      </c>
      <c r="G181" s="822"/>
      <c r="H181" s="440">
        <v>1</v>
      </c>
      <c r="I181" s="441">
        <f t="shared" ref="I181:I185" si="67">F181*$J$180</f>
        <v>49.95</v>
      </c>
      <c r="J181" s="756"/>
      <c r="K181" s="757"/>
      <c r="L181" s="456">
        <f t="shared" ref="L181:L185" si="68">F181*$M$180</f>
        <v>58.5</v>
      </c>
      <c r="M181" s="805"/>
      <c r="N181" s="806"/>
      <c r="P181" s="62"/>
    </row>
    <row r="182" spans="1:16" s="8" customFormat="1" ht="13.5" customHeight="1" x14ac:dyDescent="0.25">
      <c r="A182" s="814"/>
      <c r="B182" s="817"/>
      <c r="C182" s="65">
        <v>15</v>
      </c>
      <c r="D182" s="65">
        <v>40</v>
      </c>
      <c r="E182" s="65">
        <v>2000</v>
      </c>
      <c r="F182" s="821">
        <f t="shared" si="66"/>
        <v>1.1999999999999999E-3</v>
      </c>
      <c r="G182" s="822"/>
      <c r="H182" s="440">
        <v>1</v>
      </c>
      <c r="I182" s="441">
        <f t="shared" si="67"/>
        <v>39.959999999999994</v>
      </c>
      <c r="J182" s="756"/>
      <c r="K182" s="757"/>
      <c r="L182" s="456">
        <f t="shared" si="68"/>
        <v>46.8</v>
      </c>
      <c r="M182" s="805"/>
      <c r="N182" s="806"/>
      <c r="P182" s="62"/>
    </row>
    <row r="183" spans="1:16" s="8" customFormat="1" ht="13.5" customHeight="1" x14ac:dyDescent="0.25">
      <c r="A183" s="814"/>
      <c r="B183" s="817"/>
      <c r="C183" s="65">
        <v>15</v>
      </c>
      <c r="D183" s="65">
        <v>30</v>
      </c>
      <c r="E183" s="65">
        <v>3000</v>
      </c>
      <c r="F183" s="821">
        <f t="shared" si="66"/>
        <v>1.3500000000000001E-3</v>
      </c>
      <c r="G183" s="822"/>
      <c r="H183" s="440">
        <v>1</v>
      </c>
      <c r="I183" s="441">
        <f t="shared" si="67"/>
        <v>44.955000000000005</v>
      </c>
      <c r="J183" s="756"/>
      <c r="K183" s="757"/>
      <c r="L183" s="456">
        <f t="shared" si="68"/>
        <v>52.650000000000006</v>
      </c>
      <c r="M183" s="805"/>
      <c r="N183" s="806"/>
      <c r="P183" s="62"/>
    </row>
    <row r="184" spans="1:16" s="8" customFormat="1" ht="13.5" customHeight="1" x14ac:dyDescent="0.25">
      <c r="A184" s="814"/>
      <c r="B184" s="817"/>
      <c r="C184" s="65">
        <v>15</v>
      </c>
      <c r="D184" s="65">
        <v>30</v>
      </c>
      <c r="E184" s="65">
        <v>2500</v>
      </c>
      <c r="F184" s="821">
        <f t="shared" si="66"/>
        <v>1.1249999999999999E-3</v>
      </c>
      <c r="G184" s="822"/>
      <c r="H184" s="440">
        <v>1</v>
      </c>
      <c r="I184" s="441">
        <f t="shared" si="67"/>
        <v>37.462499999999999</v>
      </c>
      <c r="J184" s="756"/>
      <c r="K184" s="757"/>
      <c r="L184" s="456">
        <f t="shared" si="68"/>
        <v>43.875</v>
      </c>
      <c r="M184" s="805"/>
      <c r="N184" s="806"/>
      <c r="P184" s="62"/>
    </row>
    <row r="185" spans="1:16" s="8" customFormat="1" ht="13.5" customHeight="1" x14ac:dyDescent="0.25">
      <c r="A185" s="814"/>
      <c r="B185" s="817"/>
      <c r="C185" s="65">
        <v>15</v>
      </c>
      <c r="D185" s="65">
        <v>30</v>
      </c>
      <c r="E185" s="65">
        <v>2000</v>
      </c>
      <c r="F185" s="821">
        <f t="shared" si="66"/>
        <v>8.9999999999999998E-4</v>
      </c>
      <c r="G185" s="822"/>
      <c r="H185" s="440">
        <v>1</v>
      </c>
      <c r="I185" s="441">
        <f>F185*$J$180</f>
        <v>29.97</v>
      </c>
      <c r="J185" s="801"/>
      <c r="K185" s="802"/>
      <c r="L185" s="456">
        <f>F185*$M$180</f>
        <v>35.1</v>
      </c>
      <c r="M185" s="807"/>
      <c r="N185" s="808"/>
      <c r="P185" s="62"/>
    </row>
    <row r="186" spans="1:16" s="8" customFormat="1" ht="13.5" customHeight="1" x14ac:dyDescent="0.25">
      <c r="A186" s="814"/>
      <c r="B186" s="817"/>
      <c r="C186" s="65">
        <v>10</v>
      </c>
      <c r="D186" s="65">
        <v>40</v>
      </c>
      <c r="E186" s="65">
        <v>3000</v>
      </c>
      <c r="F186" s="821">
        <f t="shared" si="66"/>
        <v>1.1999999999999999E-3</v>
      </c>
      <c r="G186" s="822"/>
      <c r="H186" s="440">
        <v>1</v>
      </c>
      <c r="I186" s="441">
        <f>F186*$J$186</f>
        <v>46.199999999999996</v>
      </c>
      <c r="J186" s="811">
        <v>38500</v>
      </c>
      <c r="K186" s="812"/>
      <c r="L186" s="456">
        <f>F186*$M$186</f>
        <v>52.8</v>
      </c>
      <c r="M186" s="809">
        <v>44000</v>
      </c>
      <c r="N186" s="810"/>
      <c r="P186" s="62"/>
    </row>
    <row r="187" spans="1:16" s="8" customFormat="1" ht="13.5" customHeight="1" x14ac:dyDescent="0.25">
      <c r="A187" s="814"/>
      <c r="B187" s="817"/>
      <c r="C187" s="65">
        <v>10</v>
      </c>
      <c r="D187" s="65">
        <v>40</v>
      </c>
      <c r="E187" s="65">
        <v>2500</v>
      </c>
      <c r="F187" s="821">
        <f t="shared" si="66"/>
        <v>1E-3</v>
      </c>
      <c r="G187" s="822"/>
      <c r="H187" s="440">
        <v>1</v>
      </c>
      <c r="I187" s="441">
        <f t="shared" ref="I187:I188" si="69">F187*$J$186</f>
        <v>38.5</v>
      </c>
      <c r="J187" s="756"/>
      <c r="K187" s="757"/>
      <c r="L187" s="456">
        <f t="shared" ref="L187:L188" si="70">F187*$M$186</f>
        <v>44</v>
      </c>
      <c r="M187" s="805"/>
      <c r="N187" s="806"/>
      <c r="P187" s="62"/>
    </row>
    <row r="188" spans="1:16" s="8" customFormat="1" ht="13.5" customHeight="1" x14ac:dyDescent="0.25">
      <c r="A188" s="814"/>
      <c r="B188" s="817"/>
      <c r="C188" s="65">
        <v>10</v>
      </c>
      <c r="D188" s="65">
        <v>40</v>
      </c>
      <c r="E188" s="65">
        <v>2000</v>
      </c>
      <c r="F188" s="821">
        <f t="shared" si="66"/>
        <v>8.0000000000000004E-4</v>
      </c>
      <c r="G188" s="822"/>
      <c r="H188" s="440">
        <v>1</v>
      </c>
      <c r="I188" s="441">
        <f>F188*$J$186</f>
        <v>30.8</v>
      </c>
      <c r="J188" s="801"/>
      <c r="K188" s="802"/>
      <c r="L188" s="456">
        <f>F188*$M$186</f>
        <v>35.200000000000003</v>
      </c>
      <c r="M188" s="807"/>
      <c r="N188" s="808"/>
      <c r="P188" s="62"/>
    </row>
    <row r="189" spans="1:16" s="8" customFormat="1" ht="13.5" customHeight="1" x14ac:dyDescent="0.25">
      <c r="A189" s="814"/>
      <c r="B189" s="817"/>
      <c r="C189" s="65">
        <v>10</v>
      </c>
      <c r="D189" s="65">
        <v>30</v>
      </c>
      <c r="E189" s="65">
        <v>3000</v>
      </c>
      <c r="F189" s="821">
        <f t="shared" si="66"/>
        <v>8.9999999999999998E-4</v>
      </c>
      <c r="G189" s="822"/>
      <c r="H189" s="440">
        <v>1</v>
      </c>
      <c r="I189" s="441">
        <f>F189*$J$189</f>
        <v>36</v>
      </c>
      <c r="J189" s="811">
        <v>40000</v>
      </c>
      <c r="K189" s="812"/>
      <c r="L189" s="456">
        <f>F189*$M$189</f>
        <v>40.5</v>
      </c>
      <c r="M189" s="809">
        <v>45000</v>
      </c>
      <c r="N189" s="810"/>
      <c r="P189" s="62"/>
    </row>
    <row r="190" spans="1:16" s="8" customFormat="1" ht="13.5" customHeight="1" x14ac:dyDescent="0.25">
      <c r="A190" s="814"/>
      <c r="B190" s="817"/>
      <c r="C190" s="65">
        <v>10</v>
      </c>
      <c r="D190" s="65">
        <v>30</v>
      </c>
      <c r="E190" s="65">
        <v>2500</v>
      </c>
      <c r="F190" s="821">
        <f t="shared" si="66"/>
        <v>7.5000000000000002E-4</v>
      </c>
      <c r="G190" s="822"/>
      <c r="H190" s="440">
        <v>1</v>
      </c>
      <c r="I190" s="441">
        <f t="shared" ref="I190:I191" si="71">F190*$J$189</f>
        <v>30</v>
      </c>
      <c r="J190" s="756"/>
      <c r="K190" s="757"/>
      <c r="L190" s="456">
        <f t="shared" ref="L190:L191" si="72">F190*$M$189</f>
        <v>33.75</v>
      </c>
      <c r="M190" s="805"/>
      <c r="N190" s="806"/>
      <c r="P190" s="62"/>
    </row>
    <row r="191" spans="1:16" s="8" customFormat="1" ht="13.5" customHeight="1" thickBot="1" x14ac:dyDescent="0.3">
      <c r="A191" s="815"/>
      <c r="B191" s="818"/>
      <c r="C191" s="439">
        <v>10</v>
      </c>
      <c r="D191" s="439">
        <v>30</v>
      </c>
      <c r="E191" s="439">
        <v>3000</v>
      </c>
      <c r="F191" s="821">
        <f t="shared" si="66"/>
        <v>8.9999999999999998E-4</v>
      </c>
      <c r="G191" s="822"/>
      <c r="H191" s="440">
        <v>1</v>
      </c>
      <c r="I191" s="441">
        <f>F191*$J$189</f>
        <v>36</v>
      </c>
      <c r="J191" s="756"/>
      <c r="K191" s="757"/>
      <c r="L191" s="457">
        <f>F191*$M$189</f>
        <v>40.5</v>
      </c>
      <c r="M191" s="805"/>
      <c r="N191" s="806"/>
      <c r="P191" s="62"/>
    </row>
    <row r="192" spans="1:16" s="8" customFormat="1" ht="13.5" customHeight="1" x14ac:dyDescent="0.25">
      <c r="A192" s="813" t="s">
        <v>449</v>
      </c>
      <c r="B192" s="816" t="s">
        <v>340</v>
      </c>
      <c r="C192" s="453">
        <v>10</v>
      </c>
      <c r="D192" s="454">
        <v>20</v>
      </c>
      <c r="E192" s="454">
        <v>3000</v>
      </c>
      <c r="F192" s="740">
        <f t="shared" si="66"/>
        <v>5.9999999999999995E-4</v>
      </c>
      <c r="G192" s="740"/>
      <c r="H192" s="458">
        <v>1</v>
      </c>
      <c r="I192" s="446">
        <f>F192*J192</f>
        <v>58.8</v>
      </c>
      <c r="J192" s="706">
        <v>98000</v>
      </c>
      <c r="K192" s="706"/>
      <c r="L192" s="447">
        <f>F192*M192</f>
        <v>66</v>
      </c>
      <c r="M192" s="783">
        <v>110000</v>
      </c>
      <c r="N192" s="784"/>
      <c r="P192" s="62"/>
    </row>
    <row r="193" spans="1:16" s="8" customFormat="1" ht="13.5" customHeight="1" x14ac:dyDescent="0.25">
      <c r="A193" s="814"/>
      <c r="B193" s="817"/>
      <c r="C193" s="60">
        <v>10</v>
      </c>
      <c r="D193" s="65">
        <v>10</v>
      </c>
      <c r="E193" s="65">
        <v>3000</v>
      </c>
      <c r="F193" s="704">
        <f t="shared" ref="F193:F195" si="73">C193*D193*E193/1000000000*H193</f>
        <v>2.9999999999999997E-4</v>
      </c>
      <c r="G193" s="704"/>
      <c r="H193" s="455">
        <v>1</v>
      </c>
      <c r="I193" s="435">
        <f t="shared" ref="I193:I195" si="74">F193*J193</f>
        <v>33</v>
      </c>
      <c r="J193" s="709">
        <v>110000</v>
      </c>
      <c r="K193" s="709"/>
      <c r="L193" s="456">
        <f t="shared" ref="L193:L195" si="75">F193*M193</f>
        <v>36</v>
      </c>
      <c r="M193" s="785">
        <v>120000</v>
      </c>
      <c r="N193" s="786"/>
      <c r="P193" s="62"/>
    </row>
    <row r="194" spans="1:16" s="8" customFormat="1" ht="13.5" customHeight="1" x14ac:dyDescent="0.25">
      <c r="A194" s="814"/>
      <c r="B194" s="817"/>
      <c r="C194" s="60">
        <v>8</v>
      </c>
      <c r="D194" s="65">
        <v>50</v>
      </c>
      <c r="E194" s="65">
        <v>3000</v>
      </c>
      <c r="F194" s="704">
        <f>C194*D194*E194/1000000000*H194</f>
        <v>1.1999999999999999E-3</v>
      </c>
      <c r="G194" s="704"/>
      <c r="H194" s="455">
        <v>1</v>
      </c>
      <c r="I194" s="461">
        <f>F194*J194</f>
        <v>92.399999999999991</v>
      </c>
      <c r="J194" s="709">
        <v>77000</v>
      </c>
      <c r="K194" s="709"/>
      <c r="L194" s="456">
        <f t="shared" si="75"/>
        <v>95.999999999999986</v>
      </c>
      <c r="M194" s="785">
        <v>80000</v>
      </c>
      <c r="N194" s="786"/>
      <c r="P194" s="62"/>
    </row>
    <row r="195" spans="1:16" s="8" customFormat="1" ht="13.5" customHeight="1" thickBot="1" x14ac:dyDescent="0.3">
      <c r="A195" s="815"/>
      <c r="B195" s="818"/>
      <c r="C195" s="448">
        <v>8</v>
      </c>
      <c r="D195" s="84">
        <v>60</v>
      </c>
      <c r="E195" s="84">
        <v>3000</v>
      </c>
      <c r="F195" s="705">
        <f t="shared" si="73"/>
        <v>1.4400000000000001E-3</v>
      </c>
      <c r="G195" s="705"/>
      <c r="H195" s="459">
        <v>1</v>
      </c>
      <c r="I195" s="450">
        <f>F195*J195</f>
        <v>125.28</v>
      </c>
      <c r="J195" s="712">
        <v>87000</v>
      </c>
      <c r="K195" s="712"/>
      <c r="L195" s="460">
        <f>F195*M195</f>
        <v>129.6</v>
      </c>
      <c r="M195" s="787">
        <v>90000</v>
      </c>
      <c r="N195" s="788"/>
      <c r="P195" s="62"/>
    </row>
    <row r="196" spans="1:16" s="8" customFormat="1" ht="13.5" customHeight="1" x14ac:dyDescent="0.25">
      <c r="A196" s="795" t="s">
        <v>447</v>
      </c>
      <c r="B196" s="798" t="s">
        <v>51</v>
      </c>
      <c r="C196" s="464">
        <v>20</v>
      </c>
      <c r="D196" s="454">
        <v>50</v>
      </c>
      <c r="E196" s="454">
        <v>3000</v>
      </c>
      <c r="F196" s="740">
        <f t="shared" ref="F196:F207" si="76">C196*D196*E196/1000000000*H196</f>
        <v>3.0000000000000001E-3</v>
      </c>
      <c r="G196" s="740"/>
      <c r="H196" s="465">
        <v>1</v>
      </c>
      <c r="I196" s="446">
        <f>F196*$J$196</f>
        <v>39.6</v>
      </c>
      <c r="J196" s="706">
        <v>13200</v>
      </c>
      <c r="K196" s="706"/>
      <c r="L196" s="447">
        <f>F196*$M$196</f>
        <v>48</v>
      </c>
      <c r="M196" s="783">
        <v>16000</v>
      </c>
      <c r="N196" s="784"/>
      <c r="P196" s="62"/>
    </row>
    <row r="197" spans="1:16" s="8" customFormat="1" ht="13.5" customHeight="1" x14ac:dyDescent="0.25">
      <c r="A197" s="796"/>
      <c r="B197" s="799"/>
      <c r="C197" s="64">
        <v>20</v>
      </c>
      <c r="D197" s="65">
        <v>50</v>
      </c>
      <c r="E197" s="65">
        <v>2500</v>
      </c>
      <c r="F197" s="704">
        <f t="shared" si="76"/>
        <v>2.5000000000000001E-3</v>
      </c>
      <c r="G197" s="704"/>
      <c r="H197" s="463">
        <v>1</v>
      </c>
      <c r="I197" s="434">
        <f t="shared" ref="I197:I204" si="77">F197*$J$196</f>
        <v>33</v>
      </c>
      <c r="J197" s="709"/>
      <c r="K197" s="709"/>
      <c r="L197" s="437">
        <f t="shared" ref="L197:L204" si="78">F197*$M$196</f>
        <v>40</v>
      </c>
      <c r="M197" s="785"/>
      <c r="N197" s="786"/>
      <c r="P197" s="62"/>
    </row>
    <row r="198" spans="1:16" s="8" customFormat="1" ht="13.5" customHeight="1" x14ac:dyDescent="0.25">
      <c r="A198" s="796"/>
      <c r="B198" s="799"/>
      <c r="C198" s="64">
        <v>20</v>
      </c>
      <c r="D198" s="65">
        <v>50</v>
      </c>
      <c r="E198" s="65">
        <v>2000</v>
      </c>
      <c r="F198" s="704">
        <f t="shared" si="76"/>
        <v>2E-3</v>
      </c>
      <c r="G198" s="704"/>
      <c r="H198" s="463">
        <v>1</v>
      </c>
      <c r="I198" s="434">
        <f t="shared" si="77"/>
        <v>26.400000000000002</v>
      </c>
      <c r="J198" s="709"/>
      <c r="K198" s="709"/>
      <c r="L198" s="437">
        <f t="shared" si="78"/>
        <v>32</v>
      </c>
      <c r="M198" s="785"/>
      <c r="N198" s="786"/>
      <c r="P198" s="62"/>
    </row>
    <row r="199" spans="1:16" s="8" customFormat="1" ht="13.5" customHeight="1" x14ac:dyDescent="0.25">
      <c r="A199" s="796"/>
      <c r="B199" s="799"/>
      <c r="C199" s="64">
        <v>20</v>
      </c>
      <c r="D199" s="65">
        <v>40</v>
      </c>
      <c r="E199" s="65">
        <v>3000</v>
      </c>
      <c r="F199" s="704">
        <f t="shared" si="76"/>
        <v>2.3999999999999998E-3</v>
      </c>
      <c r="G199" s="704"/>
      <c r="H199" s="463">
        <v>1</v>
      </c>
      <c r="I199" s="434">
        <f t="shared" si="77"/>
        <v>31.679999999999996</v>
      </c>
      <c r="J199" s="709"/>
      <c r="K199" s="709"/>
      <c r="L199" s="437">
        <f t="shared" si="78"/>
        <v>38.4</v>
      </c>
      <c r="M199" s="785"/>
      <c r="N199" s="786"/>
      <c r="P199" s="62"/>
    </row>
    <row r="200" spans="1:16" s="8" customFormat="1" ht="13.5" customHeight="1" x14ac:dyDescent="0.25">
      <c r="A200" s="796"/>
      <c r="B200" s="799"/>
      <c r="C200" s="64">
        <v>20</v>
      </c>
      <c r="D200" s="65">
        <v>40</v>
      </c>
      <c r="E200" s="65">
        <v>2500</v>
      </c>
      <c r="F200" s="704">
        <f t="shared" si="76"/>
        <v>2E-3</v>
      </c>
      <c r="G200" s="704"/>
      <c r="H200" s="463">
        <v>1</v>
      </c>
      <c r="I200" s="434">
        <f t="shared" si="77"/>
        <v>26.400000000000002</v>
      </c>
      <c r="J200" s="709"/>
      <c r="K200" s="709"/>
      <c r="L200" s="437">
        <f t="shared" si="78"/>
        <v>32</v>
      </c>
      <c r="M200" s="785"/>
      <c r="N200" s="786"/>
      <c r="P200" s="62"/>
    </row>
    <row r="201" spans="1:16" s="8" customFormat="1" ht="13.5" customHeight="1" x14ac:dyDescent="0.25">
      <c r="A201" s="796"/>
      <c r="B201" s="799"/>
      <c r="C201" s="64">
        <v>20</v>
      </c>
      <c r="D201" s="65">
        <v>40</v>
      </c>
      <c r="E201" s="65">
        <v>2000</v>
      </c>
      <c r="F201" s="704">
        <f t="shared" si="76"/>
        <v>1.6000000000000001E-3</v>
      </c>
      <c r="G201" s="704"/>
      <c r="H201" s="463">
        <v>1</v>
      </c>
      <c r="I201" s="434">
        <f t="shared" si="77"/>
        <v>21.12</v>
      </c>
      <c r="J201" s="709"/>
      <c r="K201" s="709"/>
      <c r="L201" s="437">
        <f t="shared" si="78"/>
        <v>25.6</v>
      </c>
      <c r="M201" s="785"/>
      <c r="N201" s="786"/>
      <c r="P201" s="62"/>
    </row>
    <row r="202" spans="1:16" s="8" customFormat="1" ht="13.5" customHeight="1" x14ac:dyDescent="0.25">
      <c r="A202" s="796"/>
      <c r="B202" s="799"/>
      <c r="C202" s="469">
        <v>20</v>
      </c>
      <c r="D202" s="428">
        <v>30</v>
      </c>
      <c r="E202" s="428">
        <v>3000</v>
      </c>
      <c r="F202" s="704">
        <f t="shared" si="76"/>
        <v>1.8E-3</v>
      </c>
      <c r="G202" s="704"/>
      <c r="H202" s="463">
        <v>1</v>
      </c>
      <c r="I202" s="434">
        <f t="shared" si="77"/>
        <v>23.759999999999998</v>
      </c>
      <c r="J202" s="709"/>
      <c r="K202" s="709"/>
      <c r="L202" s="437">
        <f t="shared" si="78"/>
        <v>28.8</v>
      </c>
      <c r="M202" s="785"/>
      <c r="N202" s="786"/>
      <c r="P202" s="62"/>
    </row>
    <row r="203" spans="1:16" s="8" customFormat="1" ht="13.5" customHeight="1" x14ac:dyDescent="0.25">
      <c r="A203" s="796"/>
      <c r="B203" s="799"/>
      <c r="C203" s="64">
        <v>20</v>
      </c>
      <c r="D203" s="65">
        <v>30</v>
      </c>
      <c r="E203" s="65">
        <v>2500</v>
      </c>
      <c r="F203" s="704">
        <f t="shared" si="76"/>
        <v>1.5E-3</v>
      </c>
      <c r="G203" s="704"/>
      <c r="H203" s="463">
        <v>1</v>
      </c>
      <c r="I203" s="434">
        <f>F203*$J$196</f>
        <v>19.8</v>
      </c>
      <c r="J203" s="709"/>
      <c r="K203" s="709"/>
      <c r="L203" s="437">
        <f t="shared" si="78"/>
        <v>24</v>
      </c>
      <c r="M203" s="785"/>
      <c r="N203" s="786"/>
      <c r="P203" s="62"/>
    </row>
    <row r="204" spans="1:16" s="8" customFormat="1" ht="13.5" customHeight="1" thickBot="1" x14ac:dyDescent="0.3">
      <c r="A204" s="796"/>
      <c r="B204" s="799"/>
      <c r="C204" s="83">
        <v>20</v>
      </c>
      <c r="D204" s="84">
        <v>30</v>
      </c>
      <c r="E204" s="84">
        <v>2000</v>
      </c>
      <c r="F204" s="705">
        <f t="shared" si="76"/>
        <v>1.1999999999999999E-3</v>
      </c>
      <c r="G204" s="705"/>
      <c r="H204" s="466">
        <v>1</v>
      </c>
      <c r="I204" s="470">
        <f t="shared" si="77"/>
        <v>15.839999999999998</v>
      </c>
      <c r="J204" s="712"/>
      <c r="K204" s="712"/>
      <c r="L204" s="451">
        <f>F204*$M$196</f>
        <v>19.2</v>
      </c>
      <c r="M204" s="787"/>
      <c r="N204" s="788"/>
      <c r="P204" s="62"/>
    </row>
    <row r="205" spans="1:16" s="8" customFormat="1" ht="13.5" customHeight="1" thickBot="1" x14ac:dyDescent="0.3">
      <c r="A205" s="796"/>
      <c r="B205" s="799"/>
      <c r="C205" s="464">
        <v>10</v>
      </c>
      <c r="D205" s="454">
        <v>40</v>
      </c>
      <c r="E205" s="454">
        <v>3000</v>
      </c>
      <c r="F205" s="740">
        <f t="shared" si="76"/>
        <v>1.1999999999999999E-3</v>
      </c>
      <c r="G205" s="740"/>
      <c r="H205" s="465">
        <v>1</v>
      </c>
      <c r="I205" s="446">
        <f>F205*J205</f>
        <v>18</v>
      </c>
      <c r="J205" s="706">
        <v>15000</v>
      </c>
      <c r="K205" s="706"/>
      <c r="L205" s="447">
        <f>F205*$M$205</f>
        <v>21.599999999999998</v>
      </c>
      <c r="M205" s="789">
        <v>18000</v>
      </c>
      <c r="N205" s="790"/>
      <c r="P205" s="62"/>
    </row>
    <row r="206" spans="1:16" s="8" customFormat="1" ht="13.5" customHeight="1" thickBot="1" x14ac:dyDescent="0.3">
      <c r="A206" s="796"/>
      <c r="B206" s="799"/>
      <c r="C206" s="64">
        <v>10</v>
      </c>
      <c r="D206" s="65">
        <v>40</v>
      </c>
      <c r="E206" s="65">
        <v>2500</v>
      </c>
      <c r="F206" s="704">
        <f t="shared" si="76"/>
        <v>1E-3</v>
      </c>
      <c r="G206" s="704"/>
      <c r="H206" s="463">
        <v>1</v>
      </c>
      <c r="I206" s="435">
        <f>F206*J205</f>
        <v>15</v>
      </c>
      <c r="J206" s="709"/>
      <c r="K206" s="709"/>
      <c r="L206" s="447">
        <f>F206*$M$205</f>
        <v>18</v>
      </c>
      <c r="M206" s="791"/>
      <c r="N206" s="792"/>
      <c r="P206" s="62"/>
    </row>
    <row r="207" spans="1:16" s="8" customFormat="1" ht="13.5" customHeight="1" thickBot="1" x14ac:dyDescent="0.3">
      <c r="A207" s="797"/>
      <c r="B207" s="800"/>
      <c r="C207" s="83">
        <v>10</v>
      </c>
      <c r="D207" s="84">
        <v>40</v>
      </c>
      <c r="E207" s="84">
        <v>2000</v>
      </c>
      <c r="F207" s="705">
        <f t="shared" si="76"/>
        <v>8.0000000000000004E-4</v>
      </c>
      <c r="G207" s="705"/>
      <c r="H207" s="466">
        <v>1</v>
      </c>
      <c r="I207" s="450">
        <f>F207*J205</f>
        <v>12</v>
      </c>
      <c r="J207" s="712"/>
      <c r="K207" s="712"/>
      <c r="L207" s="447">
        <f t="shared" ref="L206:L207" si="79">F207*$M$205</f>
        <v>14.4</v>
      </c>
      <c r="M207" s="793"/>
      <c r="N207" s="794"/>
      <c r="P207" s="62"/>
    </row>
    <row r="208" spans="1:16" s="1" customFormat="1" ht="15" customHeight="1" x14ac:dyDescent="0.25">
      <c r="A208" s="869" t="s">
        <v>15</v>
      </c>
      <c r="B208" s="869"/>
      <c r="C208" s="869"/>
      <c r="D208" s="869"/>
      <c r="E208" s="869"/>
      <c r="F208" s="869"/>
      <c r="G208" s="869"/>
      <c r="H208" s="869"/>
      <c r="I208" s="869"/>
      <c r="J208" s="869"/>
      <c r="K208" s="869"/>
      <c r="L208" s="869"/>
      <c r="M208" s="869"/>
      <c r="N208" s="869"/>
    </row>
    <row r="209" spans="1:16" s="1" customFormat="1" ht="14.25" customHeight="1" x14ac:dyDescent="0.2">
      <c r="A209" s="881" t="s">
        <v>16</v>
      </c>
      <c r="B209" s="881"/>
      <c r="C209" s="881"/>
      <c r="D209" s="881"/>
      <c r="E209" s="881"/>
      <c r="F209" s="881"/>
      <c r="G209" s="881"/>
      <c r="H209" s="881"/>
      <c r="I209" s="881"/>
      <c r="J209" s="881"/>
      <c r="K209" s="881"/>
      <c r="L209" s="881"/>
      <c r="M209" s="881"/>
      <c r="N209" s="881"/>
    </row>
    <row r="210" spans="1:16" s="1" customFormat="1" ht="15" customHeight="1" x14ac:dyDescent="0.2">
      <c r="A210" s="881" t="s">
        <v>36</v>
      </c>
      <c r="B210" s="881"/>
      <c r="C210" s="881"/>
      <c r="D210" s="881"/>
      <c r="E210" s="881"/>
      <c r="F210" s="881"/>
      <c r="G210" s="881"/>
      <c r="H210" s="881"/>
      <c r="I210" s="881"/>
      <c r="J210" s="881"/>
      <c r="K210" s="881"/>
      <c r="L210" s="881"/>
      <c r="M210" s="881"/>
      <c r="N210" s="881"/>
    </row>
    <row r="211" spans="1:16" s="1" customFormat="1" ht="16.5" customHeight="1" thickBot="1" x14ac:dyDescent="0.25">
      <c r="A211" s="882" t="s">
        <v>18</v>
      </c>
      <c r="B211" s="882"/>
      <c r="C211" s="882"/>
      <c r="D211" s="882"/>
      <c r="E211" s="882"/>
      <c r="F211" s="882"/>
      <c r="G211" s="882"/>
      <c r="H211" s="882"/>
      <c r="I211" s="882"/>
      <c r="J211" s="882"/>
      <c r="K211" s="882"/>
      <c r="L211" s="882"/>
      <c r="M211" s="882"/>
      <c r="N211" s="882"/>
    </row>
    <row r="212" spans="1:16" ht="23.25" customHeight="1" thickBot="1" x14ac:dyDescent="0.3">
      <c r="A212" s="766" t="s">
        <v>446</v>
      </c>
      <c r="B212" s="766"/>
      <c r="C212" s="766"/>
      <c r="D212" s="766"/>
      <c r="E212" s="766"/>
      <c r="F212" s="766"/>
      <c r="G212" s="766"/>
      <c r="H212" s="766"/>
      <c r="I212" s="766"/>
      <c r="J212" s="766"/>
      <c r="K212" s="766"/>
      <c r="L212" s="766"/>
      <c r="M212" s="766"/>
      <c r="N212" s="766"/>
    </row>
    <row r="213" spans="1:16" ht="15" customHeight="1" thickBot="1" x14ac:dyDescent="0.3">
      <c r="A213" s="767"/>
      <c r="B213" s="767"/>
      <c r="C213" s="767"/>
      <c r="D213" s="767"/>
      <c r="E213" s="767"/>
      <c r="F213" s="767"/>
      <c r="G213" s="767"/>
      <c r="H213" s="767"/>
      <c r="I213" s="767"/>
      <c r="J213" s="767"/>
      <c r="K213" s="767"/>
      <c r="L213" s="767"/>
      <c r="M213" s="767"/>
      <c r="N213" s="767"/>
      <c r="P213" s="52"/>
    </row>
    <row r="214" spans="1:16" ht="30.75" customHeight="1" x14ac:dyDescent="0.25">
      <c r="A214" s="768" t="s">
        <v>1</v>
      </c>
      <c r="B214" s="770" t="s">
        <v>94</v>
      </c>
      <c r="C214" s="80" t="s">
        <v>2</v>
      </c>
      <c r="D214" s="81" t="s">
        <v>3</v>
      </c>
      <c r="E214" s="81" t="s">
        <v>4</v>
      </c>
      <c r="F214" s="772" t="s">
        <v>441</v>
      </c>
      <c r="G214" s="773"/>
      <c r="H214" s="774" t="s">
        <v>442</v>
      </c>
      <c r="I214" s="776" t="s">
        <v>443</v>
      </c>
      <c r="J214" s="778" t="s">
        <v>445</v>
      </c>
      <c r="K214" s="779"/>
      <c r="L214" s="780" t="s">
        <v>443</v>
      </c>
      <c r="M214" s="782" t="s">
        <v>444</v>
      </c>
      <c r="N214" s="780"/>
      <c r="P214" s="747"/>
    </row>
    <row r="215" spans="1:16" s="16" customFormat="1" ht="17.25" customHeight="1" thickBot="1" x14ac:dyDescent="0.3">
      <c r="A215" s="769"/>
      <c r="B215" s="771"/>
      <c r="C215" s="471" t="s">
        <v>8</v>
      </c>
      <c r="D215" s="472" t="s">
        <v>8</v>
      </c>
      <c r="E215" s="472" t="s">
        <v>8</v>
      </c>
      <c r="F215" s="748" t="s">
        <v>10</v>
      </c>
      <c r="G215" s="749"/>
      <c r="H215" s="775"/>
      <c r="I215" s="777"/>
      <c r="J215" s="750" t="s">
        <v>13</v>
      </c>
      <c r="K215" s="751"/>
      <c r="L215" s="781"/>
      <c r="M215" s="752" t="s">
        <v>13</v>
      </c>
      <c r="N215" s="753"/>
      <c r="P215" s="747"/>
    </row>
    <row r="216" spans="1:16" s="8" customFormat="1" ht="15" customHeight="1" x14ac:dyDescent="0.25">
      <c r="A216" s="730" t="s">
        <v>450</v>
      </c>
      <c r="B216" s="727" t="s">
        <v>32</v>
      </c>
      <c r="C216" s="443">
        <v>20</v>
      </c>
      <c r="D216" s="444">
        <v>190</v>
      </c>
      <c r="E216" s="444">
        <v>6000</v>
      </c>
      <c r="F216" s="740">
        <f>C216*D216*E216/1000000000*H216</f>
        <v>2.2800000000000001E-2</v>
      </c>
      <c r="G216" s="740"/>
      <c r="H216" s="458">
        <v>1</v>
      </c>
      <c r="I216" s="446">
        <f>F216*J216</f>
        <v>604.20000000000005</v>
      </c>
      <c r="J216" s="706">
        <v>26500</v>
      </c>
      <c r="K216" s="706"/>
      <c r="L216" s="447">
        <f>F216*$M$216</f>
        <v>684</v>
      </c>
      <c r="M216" s="707">
        <v>30000</v>
      </c>
      <c r="N216" s="708"/>
      <c r="P216" s="62"/>
    </row>
    <row r="217" spans="1:16" s="8" customFormat="1" ht="15" customHeight="1" x14ac:dyDescent="0.25">
      <c r="A217" s="731"/>
      <c r="B217" s="728"/>
      <c r="C217" s="427">
        <v>20</v>
      </c>
      <c r="D217" s="428">
        <v>190</v>
      </c>
      <c r="E217" s="65">
        <v>3000</v>
      </c>
      <c r="F217" s="704">
        <f t="shared" ref="F217:F222" si="80">C217*D217*E217/1000000000*H217</f>
        <v>1.14E-2</v>
      </c>
      <c r="G217" s="704"/>
      <c r="H217" s="455">
        <v>1</v>
      </c>
      <c r="I217" s="435">
        <f>F217*J216</f>
        <v>302.10000000000002</v>
      </c>
      <c r="J217" s="709"/>
      <c r="K217" s="709"/>
      <c r="L217" s="456">
        <f>F217*$M$216</f>
        <v>342</v>
      </c>
      <c r="M217" s="710"/>
      <c r="N217" s="711"/>
      <c r="P217" s="62"/>
    </row>
    <row r="218" spans="1:16" s="8" customFormat="1" ht="15" customHeight="1" x14ac:dyDescent="0.25">
      <c r="A218" s="731"/>
      <c r="B218" s="728"/>
      <c r="C218" s="60">
        <v>20</v>
      </c>
      <c r="D218" s="65">
        <v>150</v>
      </c>
      <c r="E218" s="428">
        <v>6000</v>
      </c>
      <c r="F218" s="704">
        <f t="shared" si="80"/>
        <v>1.7999999999999999E-2</v>
      </c>
      <c r="G218" s="704"/>
      <c r="H218" s="455">
        <v>1</v>
      </c>
      <c r="I218" s="435">
        <f>F218*$J$218</f>
        <v>422.99999999999994</v>
      </c>
      <c r="J218" s="709">
        <v>23500</v>
      </c>
      <c r="K218" s="709"/>
      <c r="L218" s="456">
        <f t="shared" ref="L218:L227" si="81">F218*$M$218</f>
        <v>476.99999999999994</v>
      </c>
      <c r="M218" s="710">
        <v>26500</v>
      </c>
      <c r="N218" s="711"/>
      <c r="P218" s="62"/>
    </row>
    <row r="219" spans="1:16" s="8" customFormat="1" ht="15" customHeight="1" x14ac:dyDescent="0.25">
      <c r="A219" s="731"/>
      <c r="B219" s="728"/>
      <c r="C219" s="60">
        <v>20</v>
      </c>
      <c r="D219" s="65">
        <v>150</v>
      </c>
      <c r="E219" s="65">
        <v>3000</v>
      </c>
      <c r="F219" s="704">
        <f t="shared" si="80"/>
        <v>8.9999999999999993E-3</v>
      </c>
      <c r="G219" s="704"/>
      <c r="H219" s="455">
        <v>1</v>
      </c>
      <c r="I219" s="435">
        <f t="shared" ref="I218:I227" si="82">F219*$J$218</f>
        <v>211.49999999999997</v>
      </c>
      <c r="J219" s="709"/>
      <c r="K219" s="709"/>
      <c r="L219" s="456">
        <f t="shared" si="81"/>
        <v>238.49999999999997</v>
      </c>
      <c r="M219" s="710"/>
      <c r="N219" s="711"/>
      <c r="P219" s="62"/>
    </row>
    <row r="220" spans="1:16" s="8" customFormat="1" ht="15" customHeight="1" x14ac:dyDescent="0.25">
      <c r="A220" s="731"/>
      <c r="B220" s="728"/>
      <c r="C220" s="60">
        <v>20</v>
      </c>
      <c r="D220" s="65">
        <v>146</v>
      </c>
      <c r="E220" s="428">
        <v>6000</v>
      </c>
      <c r="F220" s="704">
        <f t="shared" si="80"/>
        <v>1.7520000000000001E-2</v>
      </c>
      <c r="G220" s="704"/>
      <c r="H220" s="455">
        <v>1</v>
      </c>
      <c r="I220" s="435">
        <f t="shared" si="82"/>
        <v>411.72</v>
      </c>
      <c r="J220" s="709"/>
      <c r="K220" s="709"/>
      <c r="L220" s="456">
        <f t="shared" si="81"/>
        <v>464.28000000000003</v>
      </c>
      <c r="M220" s="710"/>
      <c r="N220" s="711"/>
      <c r="P220" s="62"/>
    </row>
    <row r="221" spans="1:16" s="8" customFormat="1" ht="15" customHeight="1" x14ac:dyDescent="0.25">
      <c r="A221" s="731"/>
      <c r="B221" s="728"/>
      <c r="C221" s="60">
        <v>20</v>
      </c>
      <c r="D221" s="65">
        <v>146</v>
      </c>
      <c r="E221" s="65">
        <v>3000</v>
      </c>
      <c r="F221" s="704">
        <f t="shared" si="80"/>
        <v>8.7600000000000004E-3</v>
      </c>
      <c r="G221" s="704"/>
      <c r="H221" s="455">
        <v>1</v>
      </c>
      <c r="I221" s="435">
        <f t="shared" si="82"/>
        <v>205.86</v>
      </c>
      <c r="J221" s="709"/>
      <c r="K221" s="709"/>
      <c r="L221" s="456">
        <f t="shared" si="81"/>
        <v>232.14000000000001</v>
      </c>
      <c r="M221" s="710"/>
      <c r="N221" s="711"/>
      <c r="P221" s="62"/>
    </row>
    <row r="222" spans="1:16" s="8" customFormat="1" ht="15" customHeight="1" x14ac:dyDescent="0.25">
      <c r="A222" s="731"/>
      <c r="B222" s="728"/>
      <c r="C222" s="60">
        <v>20</v>
      </c>
      <c r="D222" s="65">
        <v>121</v>
      </c>
      <c r="E222" s="428">
        <v>6000</v>
      </c>
      <c r="F222" s="704">
        <f t="shared" si="80"/>
        <v>1.452E-2</v>
      </c>
      <c r="G222" s="704"/>
      <c r="H222" s="455">
        <v>1</v>
      </c>
      <c r="I222" s="435">
        <f t="shared" si="82"/>
        <v>341.21999999999997</v>
      </c>
      <c r="J222" s="709"/>
      <c r="K222" s="709"/>
      <c r="L222" s="456">
        <f t="shared" si="81"/>
        <v>384.78</v>
      </c>
      <c r="M222" s="710"/>
      <c r="N222" s="711"/>
      <c r="P222" s="62"/>
    </row>
    <row r="223" spans="1:16" s="8" customFormat="1" ht="15" customHeight="1" x14ac:dyDescent="0.25">
      <c r="A223" s="731"/>
      <c r="B223" s="728"/>
      <c r="C223" s="60">
        <v>20</v>
      </c>
      <c r="D223" s="65">
        <v>121</v>
      </c>
      <c r="E223" s="65">
        <v>3000</v>
      </c>
      <c r="F223" s="704">
        <f t="shared" ref="F223:F230" si="83">C223*D223*E223/1000000000*H223</f>
        <v>7.26E-3</v>
      </c>
      <c r="G223" s="704"/>
      <c r="H223" s="455">
        <v>1</v>
      </c>
      <c r="I223" s="435">
        <f t="shared" si="82"/>
        <v>170.60999999999999</v>
      </c>
      <c r="J223" s="709"/>
      <c r="K223" s="709"/>
      <c r="L223" s="456">
        <f t="shared" si="81"/>
        <v>192.39</v>
      </c>
      <c r="M223" s="710"/>
      <c r="N223" s="711"/>
      <c r="P223" s="62"/>
    </row>
    <row r="224" spans="1:16" s="8" customFormat="1" ht="15" customHeight="1" x14ac:dyDescent="0.25">
      <c r="A224" s="731"/>
      <c r="B224" s="728"/>
      <c r="C224" s="60">
        <v>20</v>
      </c>
      <c r="D224" s="65">
        <v>100</v>
      </c>
      <c r="E224" s="428">
        <v>6000</v>
      </c>
      <c r="F224" s="704">
        <f t="shared" si="83"/>
        <v>1.2E-2</v>
      </c>
      <c r="G224" s="704"/>
      <c r="H224" s="455">
        <v>1</v>
      </c>
      <c r="I224" s="435">
        <f t="shared" si="82"/>
        <v>282</v>
      </c>
      <c r="J224" s="709"/>
      <c r="K224" s="709"/>
      <c r="L224" s="456">
        <f t="shared" si="81"/>
        <v>318</v>
      </c>
      <c r="M224" s="710"/>
      <c r="N224" s="711"/>
      <c r="P224" s="62"/>
    </row>
    <row r="225" spans="1:16" s="8" customFormat="1" ht="15" customHeight="1" x14ac:dyDescent="0.25">
      <c r="A225" s="731"/>
      <c r="B225" s="728"/>
      <c r="C225" s="60">
        <v>20</v>
      </c>
      <c r="D225" s="65">
        <v>100</v>
      </c>
      <c r="E225" s="65">
        <v>3000</v>
      </c>
      <c r="F225" s="704">
        <f t="shared" si="83"/>
        <v>6.0000000000000001E-3</v>
      </c>
      <c r="G225" s="704"/>
      <c r="H225" s="455">
        <v>1</v>
      </c>
      <c r="I225" s="435">
        <f t="shared" si="82"/>
        <v>141</v>
      </c>
      <c r="J225" s="709"/>
      <c r="K225" s="709"/>
      <c r="L225" s="456">
        <f t="shared" si="81"/>
        <v>159</v>
      </c>
      <c r="M225" s="710"/>
      <c r="N225" s="711"/>
      <c r="P225" s="62"/>
    </row>
    <row r="226" spans="1:16" s="8" customFormat="1" ht="15" customHeight="1" x14ac:dyDescent="0.25">
      <c r="A226" s="731"/>
      <c r="B226" s="728"/>
      <c r="C226" s="60">
        <v>20</v>
      </c>
      <c r="D226" s="65">
        <v>96</v>
      </c>
      <c r="E226" s="428">
        <v>6000</v>
      </c>
      <c r="F226" s="704">
        <f t="shared" si="83"/>
        <v>1.1520000000000001E-2</v>
      </c>
      <c r="G226" s="704"/>
      <c r="H226" s="455">
        <v>1</v>
      </c>
      <c r="I226" s="435">
        <f t="shared" si="82"/>
        <v>270.72000000000003</v>
      </c>
      <c r="J226" s="709"/>
      <c r="K226" s="709"/>
      <c r="L226" s="456">
        <f t="shared" si="81"/>
        <v>305.28000000000003</v>
      </c>
      <c r="M226" s="710"/>
      <c r="N226" s="711"/>
      <c r="P226" s="62"/>
    </row>
    <row r="227" spans="1:16" s="8" customFormat="1" ht="15" customHeight="1" thickBot="1" x14ac:dyDescent="0.3">
      <c r="A227" s="731"/>
      <c r="B227" s="729"/>
      <c r="C227" s="448">
        <v>20</v>
      </c>
      <c r="D227" s="84">
        <v>96</v>
      </c>
      <c r="E227" s="84">
        <v>3000</v>
      </c>
      <c r="F227" s="705">
        <f t="shared" si="83"/>
        <v>5.7600000000000004E-3</v>
      </c>
      <c r="G227" s="705"/>
      <c r="H227" s="459">
        <v>1</v>
      </c>
      <c r="I227" s="450">
        <f t="shared" si="82"/>
        <v>135.36000000000001</v>
      </c>
      <c r="J227" s="712"/>
      <c r="K227" s="712"/>
      <c r="L227" s="456">
        <f t="shared" si="81"/>
        <v>152.64000000000001</v>
      </c>
      <c r="M227" s="713"/>
      <c r="N227" s="714"/>
      <c r="P227" s="62"/>
    </row>
    <row r="228" spans="1:16" s="8" customFormat="1" ht="15" customHeight="1" x14ac:dyDescent="0.25">
      <c r="A228" s="731"/>
      <c r="B228" s="727" t="s">
        <v>51</v>
      </c>
      <c r="C228" s="453">
        <v>20</v>
      </c>
      <c r="D228" s="454">
        <v>146</v>
      </c>
      <c r="E228" s="444">
        <v>6000</v>
      </c>
      <c r="F228" s="740">
        <f t="shared" si="83"/>
        <v>1.7520000000000001E-2</v>
      </c>
      <c r="G228" s="740"/>
      <c r="H228" s="458">
        <v>1</v>
      </c>
      <c r="I228" s="446">
        <f>F228*$J$228</f>
        <v>220.75200000000001</v>
      </c>
      <c r="J228" s="754">
        <v>12600</v>
      </c>
      <c r="K228" s="755"/>
      <c r="L228" s="447">
        <f>F228*$M$228</f>
        <v>255.792</v>
      </c>
      <c r="M228" s="760">
        <v>14600</v>
      </c>
      <c r="N228" s="761"/>
      <c r="P228" s="62"/>
    </row>
    <row r="229" spans="1:16" s="8" customFormat="1" ht="15" customHeight="1" x14ac:dyDescent="0.25">
      <c r="A229" s="731"/>
      <c r="B229" s="728"/>
      <c r="C229" s="60">
        <v>20</v>
      </c>
      <c r="D229" s="65">
        <v>146</v>
      </c>
      <c r="E229" s="65">
        <v>3000</v>
      </c>
      <c r="F229" s="704">
        <f t="shared" si="83"/>
        <v>8.7600000000000004E-3</v>
      </c>
      <c r="G229" s="704"/>
      <c r="H229" s="455">
        <v>1</v>
      </c>
      <c r="I229" s="435">
        <f>F229*J228</f>
        <v>110.376</v>
      </c>
      <c r="J229" s="756"/>
      <c r="K229" s="757"/>
      <c r="L229" s="456">
        <f t="shared" ref="L229:L235" si="84">F229*$M$228</f>
        <v>127.896</v>
      </c>
      <c r="M229" s="762"/>
      <c r="N229" s="763"/>
      <c r="P229" s="62"/>
    </row>
    <row r="230" spans="1:16" s="8" customFormat="1" ht="15" customHeight="1" x14ac:dyDescent="0.25">
      <c r="A230" s="731"/>
      <c r="B230" s="728"/>
      <c r="C230" s="60">
        <v>20</v>
      </c>
      <c r="D230" s="65">
        <v>121</v>
      </c>
      <c r="E230" s="428">
        <v>6000</v>
      </c>
      <c r="F230" s="704">
        <f t="shared" si="83"/>
        <v>1.452E-2</v>
      </c>
      <c r="G230" s="704"/>
      <c r="H230" s="455">
        <v>1</v>
      </c>
      <c r="I230" s="435">
        <f t="shared" ref="I230:I235" si="85">F230*$J$228</f>
        <v>182.952</v>
      </c>
      <c r="J230" s="756"/>
      <c r="K230" s="757"/>
      <c r="L230" s="456">
        <f t="shared" si="84"/>
        <v>211.99199999999999</v>
      </c>
      <c r="M230" s="762"/>
      <c r="N230" s="763"/>
      <c r="P230" s="62"/>
    </row>
    <row r="231" spans="1:16" s="8" customFormat="1" ht="15" customHeight="1" x14ac:dyDescent="0.25">
      <c r="A231" s="731"/>
      <c r="B231" s="728"/>
      <c r="C231" s="60">
        <v>20</v>
      </c>
      <c r="D231" s="65">
        <v>121</v>
      </c>
      <c r="E231" s="65">
        <v>3000</v>
      </c>
      <c r="F231" s="704">
        <f t="shared" ref="F231:F235" si="86">C231*D231*E231/1000000000*H231</f>
        <v>7.26E-3</v>
      </c>
      <c r="G231" s="704"/>
      <c r="H231" s="455">
        <v>1</v>
      </c>
      <c r="I231" s="435">
        <f t="shared" si="85"/>
        <v>91.475999999999999</v>
      </c>
      <c r="J231" s="756"/>
      <c r="K231" s="757"/>
      <c r="L231" s="456">
        <f t="shared" si="84"/>
        <v>105.996</v>
      </c>
      <c r="M231" s="762"/>
      <c r="N231" s="763"/>
      <c r="P231" s="62"/>
    </row>
    <row r="232" spans="1:16" s="8" customFormat="1" ht="15" customHeight="1" x14ac:dyDescent="0.25">
      <c r="A232" s="731"/>
      <c r="B232" s="728"/>
      <c r="C232" s="60">
        <v>20</v>
      </c>
      <c r="D232" s="65">
        <v>100</v>
      </c>
      <c r="E232" s="428">
        <v>6000</v>
      </c>
      <c r="F232" s="704">
        <f t="shared" si="86"/>
        <v>1.2E-2</v>
      </c>
      <c r="G232" s="704"/>
      <c r="H232" s="455">
        <v>1</v>
      </c>
      <c r="I232" s="435">
        <f t="shared" si="85"/>
        <v>151.20000000000002</v>
      </c>
      <c r="J232" s="756"/>
      <c r="K232" s="757"/>
      <c r="L232" s="456">
        <f t="shared" si="84"/>
        <v>175.20000000000002</v>
      </c>
      <c r="M232" s="762"/>
      <c r="N232" s="763"/>
      <c r="P232" s="62"/>
    </row>
    <row r="233" spans="1:16" s="8" customFormat="1" ht="15" customHeight="1" x14ac:dyDescent="0.25">
      <c r="A233" s="731"/>
      <c r="B233" s="728"/>
      <c r="C233" s="60">
        <v>20</v>
      </c>
      <c r="D233" s="65">
        <v>100</v>
      </c>
      <c r="E233" s="65">
        <v>3000</v>
      </c>
      <c r="F233" s="704">
        <f t="shared" si="86"/>
        <v>6.0000000000000001E-3</v>
      </c>
      <c r="G233" s="704"/>
      <c r="H233" s="455">
        <v>1</v>
      </c>
      <c r="I233" s="435">
        <f t="shared" si="85"/>
        <v>75.600000000000009</v>
      </c>
      <c r="J233" s="756"/>
      <c r="K233" s="757"/>
      <c r="L233" s="456">
        <f t="shared" si="84"/>
        <v>87.600000000000009</v>
      </c>
      <c r="M233" s="762"/>
      <c r="N233" s="763"/>
      <c r="P233" s="62"/>
    </row>
    <row r="234" spans="1:16" s="8" customFormat="1" ht="15" customHeight="1" x14ac:dyDescent="0.25">
      <c r="A234" s="731"/>
      <c r="B234" s="728"/>
      <c r="C234" s="60">
        <v>20</v>
      </c>
      <c r="D234" s="65">
        <v>96</v>
      </c>
      <c r="E234" s="428">
        <v>6000</v>
      </c>
      <c r="F234" s="704">
        <f t="shared" si="86"/>
        <v>1.1520000000000001E-2</v>
      </c>
      <c r="G234" s="704"/>
      <c r="H234" s="455">
        <v>1</v>
      </c>
      <c r="I234" s="435">
        <f t="shared" si="85"/>
        <v>145.15200000000002</v>
      </c>
      <c r="J234" s="756"/>
      <c r="K234" s="757"/>
      <c r="L234" s="456">
        <f t="shared" si="84"/>
        <v>168.19200000000001</v>
      </c>
      <c r="M234" s="762"/>
      <c r="N234" s="763"/>
      <c r="P234" s="62"/>
    </row>
    <row r="235" spans="1:16" s="8" customFormat="1" ht="15" customHeight="1" thickBot="1" x14ac:dyDescent="0.3">
      <c r="A235" s="731"/>
      <c r="B235" s="729"/>
      <c r="C235" s="448">
        <v>20</v>
      </c>
      <c r="D235" s="84">
        <v>96</v>
      </c>
      <c r="E235" s="84">
        <v>3000</v>
      </c>
      <c r="F235" s="705">
        <f t="shared" si="86"/>
        <v>5.7600000000000004E-3</v>
      </c>
      <c r="G235" s="705"/>
      <c r="H235" s="459">
        <v>1</v>
      </c>
      <c r="I235" s="450">
        <f t="shared" si="85"/>
        <v>72.576000000000008</v>
      </c>
      <c r="J235" s="758"/>
      <c r="K235" s="759"/>
      <c r="L235" s="460">
        <f t="shared" si="84"/>
        <v>84.096000000000004</v>
      </c>
      <c r="M235" s="764"/>
      <c r="N235" s="765"/>
      <c r="P235" s="62"/>
    </row>
    <row r="236" spans="1:16" s="8" customFormat="1" ht="15" customHeight="1" thickBot="1" x14ac:dyDescent="0.3">
      <c r="A236" s="730" t="s">
        <v>450</v>
      </c>
      <c r="B236" s="727" t="s">
        <v>32</v>
      </c>
      <c r="C236" s="443">
        <v>30</v>
      </c>
      <c r="D236" s="444">
        <v>190</v>
      </c>
      <c r="E236" s="444">
        <v>6000</v>
      </c>
      <c r="F236" s="740">
        <f>C236*D236*E236/1000000000*H236</f>
        <v>3.4200000000000001E-2</v>
      </c>
      <c r="G236" s="740"/>
      <c r="H236" s="458">
        <v>1</v>
      </c>
      <c r="I236" s="446">
        <f>F236*$J$236</f>
        <v>889.2</v>
      </c>
      <c r="J236" s="706">
        <v>26000</v>
      </c>
      <c r="K236" s="706"/>
      <c r="L236" s="447">
        <f>F236*$M$236</f>
        <v>991.80000000000007</v>
      </c>
      <c r="M236" s="707">
        <v>29000</v>
      </c>
      <c r="N236" s="708"/>
      <c r="P236" s="62"/>
    </row>
    <row r="237" spans="1:16" s="8" customFormat="1" ht="15" customHeight="1" x14ac:dyDescent="0.25">
      <c r="A237" s="731"/>
      <c r="B237" s="728"/>
      <c r="C237" s="427">
        <v>30</v>
      </c>
      <c r="D237" s="428">
        <v>190</v>
      </c>
      <c r="E237" s="65">
        <v>3000</v>
      </c>
      <c r="F237" s="704">
        <f t="shared" ref="F237:F253" si="87">C237*D237*E237/1000000000*H237</f>
        <v>1.7100000000000001E-2</v>
      </c>
      <c r="G237" s="704"/>
      <c r="H237" s="455">
        <v>1</v>
      </c>
      <c r="I237" s="446">
        <f>F237*$J$236</f>
        <v>444.6</v>
      </c>
      <c r="J237" s="709"/>
      <c r="K237" s="709"/>
      <c r="L237" s="447">
        <f>F237*$M$236</f>
        <v>495.90000000000003</v>
      </c>
      <c r="M237" s="710"/>
      <c r="N237" s="711"/>
      <c r="P237" s="62"/>
    </row>
    <row r="238" spans="1:16" s="8" customFormat="1" ht="15" customHeight="1" x14ac:dyDescent="0.25">
      <c r="A238" s="731"/>
      <c r="B238" s="728"/>
      <c r="C238" s="427">
        <v>30</v>
      </c>
      <c r="D238" s="65">
        <v>150</v>
      </c>
      <c r="E238" s="428">
        <v>6000</v>
      </c>
      <c r="F238" s="704">
        <f t="shared" si="87"/>
        <v>2.7E-2</v>
      </c>
      <c r="G238" s="704"/>
      <c r="H238" s="455">
        <v>1</v>
      </c>
      <c r="I238" s="435">
        <f>F238*$J$238</f>
        <v>621</v>
      </c>
      <c r="J238" s="709">
        <v>23000</v>
      </c>
      <c r="K238" s="709"/>
      <c r="L238" s="456">
        <f>F238*$M$238</f>
        <v>702</v>
      </c>
      <c r="M238" s="710">
        <v>26000</v>
      </c>
      <c r="N238" s="711"/>
      <c r="P238" s="62"/>
    </row>
    <row r="239" spans="1:16" s="8" customFormat="1" ht="15" customHeight="1" x14ac:dyDescent="0.25">
      <c r="A239" s="731"/>
      <c r="B239" s="728"/>
      <c r="C239" s="427">
        <v>30</v>
      </c>
      <c r="D239" s="65">
        <v>150</v>
      </c>
      <c r="E239" s="65">
        <v>3000</v>
      </c>
      <c r="F239" s="704">
        <f t="shared" si="87"/>
        <v>1.35E-2</v>
      </c>
      <c r="G239" s="704"/>
      <c r="H239" s="455">
        <v>1</v>
      </c>
      <c r="I239" s="435">
        <f t="shared" ref="I239:I247" si="88">F239*$J$238</f>
        <v>310.5</v>
      </c>
      <c r="J239" s="709"/>
      <c r="K239" s="709"/>
      <c r="L239" s="456">
        <f t="shared" ref="L239:L247" si="89">F239*$M$238</f>
        <v>351</v>
      </c>
      <c r="M239" s="710"/>
      <c r="N239" s="711"/>
      <c r="P239" s="62"/>
    </row>
    <row r="240" spans="1:16" s="8" customFormat="1" ht="15" customHeight="1" x14ac:dyDescent="0.25">
      <c r="A240" s="731"/>
      <c r="B240" s="728"/>
      <c r="C240" s="427">
        <v>30</v>
      </c>
      <c r="D240" s="65">
        <v>146</v>
      </c>
      <c r="E240" s="428">
        <v>6000</v>
      </c>
      <c r="F240" s="704">
        <f t="shared" si="87"/>
        <v>2.6280000000000001E-2</v>
      </c>
      <c r="G240" s="704"/>
      <c r="H240" s="455">
        <v>1</v>
      </c>
      <c r="I240" s="435">
        <f t="shared" si="88"/>
        <v>604.44000000000005</v>
      </c>
      <c r="J240" s="709"/>
      <c r="K240" s="709"/>
      <c r="L240" s="456">
        <f t="shared" si="89"/>
        <v>683.28000000000009</v>
      </c>
      <c r="M240" s="710"/>
      <c r="N240" s="711"/>
      <c r="P240" s="62"/>
    </row>
    <row r="241" spans="1:16" s="8" customFormat="1" ht="15" customHeight="1" x14ac:dyDescent="0.25">
      <c r="A241" s="731"/>
      <c r="B241" s="728"/>
      <c r="C241" s="427">
        <v>30</v>
      </c>
      <c r="D241" s="65">
        <v>146</v>
      </c>
      <c r="E241" s="65">
        <v>3000</v>
      </c>
      <c r="F241" s="704">
        <f t="shared" si="87"/>
        <v>1.3140000000000001E-2</v>
      </c>
      <c r="G241" s="704"/>
      <c r="H241" s="455">
        <v>1</v>
      </c>
      <c r="I241" s="435">
        <f t="shared" si="88"/>
        <v>302.22000000000003</v>
      </c>
      <c r="J241" s="709"/>
      <c r="K241" s="709"/>
      <c r="L241" s="456">
        <f t="shared" si="89"/>
        <v>341.64000000000004</v>
      </c>
      <c r="M241" s="710"/>
      <c r="N241" s="711"/>
      <c r="P241" s="62"/>
    </row>
    <row r="242" spans="1:16" s="8" customFormat="1" ht="15" customHeight="1" x14ac:dyDescent="0.25">
      <c r="A242" s="731"/>
      <c r="B242" s="728"/>
      <c r="C242" s="427">
        <v>30</v>
      </c>
      <c r="D242" s="65">
        <v>121</v>
      </c>
      <c r="E242" s="428">
        <v>6000</v>
      </c>
      <c r="F242" s="704">
        <f t="shared" si="87"/>
        <v>2.1780000000000001E-2</v>
      </c>
      <c r="G242" s="704"/>
      <c r="H242" s="455">
        <v>1</v>
      </c>
      <c r="I242" s="435">
        <f t="shared" si="88"/>
        <v>500.94</v>
      </c>
      <c r="J242" s="709"/>
      <c r="K242" s="709"/>
      <c r="L242" s="456">
        <f t="shared" si="89"/>
        <v>566.28</v>
      </c>
      <c r="M242" s="710"/>
      <c r="N242" s="711"/>
      <c r="P242" s="62"/>
    </row>
    <row r="243" spans="1:16" s="8" customFormat="1" ht="15" customHeight="1" x14ac:dyDescent="0.25">
      <c r="A243" s="731"/>
      <c r="B243" s="728"/>
      <c r="C243" s="427">
        <v>30</v>
      </c>
      <c r="D243" s="65">
        <v>121</v>
      </c>
      <c r="E243" s="65">
        <v>3000</v>
      </c>
      <c r="F243" s="704">
        <f t="shared" si="87"/>
        <v>1.089E-2</v>
      </c>
      <c r="G243" s="704"/>
      <c r="H243" s="455">
        <v>1</v>
      </c>
      <c r="I243" s="435">
        <f t="shared" si="88"/>
        <v>250.47</v>
      </c>
      <c r="J243" s="709"/>
      <c r="K243" s="709"/>
      <c r="L243" s="456">
        <f t="shared" si="89"/>
        <v>283.14</v>
      </c>
      <c r="M243" s="710"/>
      <c r="N243" s="711"/>
      <c r="P243" s="62"/>
    </row>
    <row r="244" spans="1:16" s="8" customFormat="1" ht="15" customHeight="1" x14ac:dyDescent="0.25">
      <c r="A244" s="731"/>
      <c r="B244" s="728"/>
      <c r="C244" s="427">
        <v>30</v>
      </c>
      <c r="D244" s="65">
        <v>100</v>
      </c>
      <c r="E244" s="428">
        <v>6000</v>
      </c>
      <c r="F244" s="704">
        <f t="shared" si="87"/>
        <v>1.7999999999999999E-2</v>
      </c>
      <c r="G244" s="704"/>
      <c r="H244" s="455">
        <v>1</v>
      </c>
      <c r="I244" s="435">
        <f t="shared" si="88"/>
        <v>413.99999999999994</v>
      </c>
      <c r="J244" s="709"/>
      <c r="K244" s="709"/>
      <c r="L244" s="456">
        <f t="shared" si="89"/>
        <v>467.99999999999994</v>
      </c>
      <c r="M244" s="710"/>
      <c r="N244" s="711"/>
      <c r="P244" s="62"/>
    </row>
    <row r="245" spans="1:16" s="8" customFormat="1" ht="15" customHeight="1" x14ac:dyDescent="0.25">
      <c r="A245" s="731"/>
      <c r="B245" s="728"/>
      <c r="C245" s="427">
        <v>30</v>
      </c>
      <c r="D245" s="65">
        <v>100</v>
      </c>
      <c r="E245" s="65">
        <v>3000</v>
      </c>
      <c r="F245" s="704">
        <f t="shared" si="87"/>
        <v>8.9999999999999993E-3</v>
      </c>
      <c r="G245" s="704"/>
      <c r="H245" s="455">
        <v>1</v>
      </c>
      <c r="I245" s="435">
        <f t="shared" si="88"/>
        <v>206.99999999999997</v>
      </c>
      <c r="J245" s="709"/>
      <c r="K245" s="709"/>
      <c r="L245" s="456">
        <f t="shared" si="89"/>
        <v>233.99999999999997</v>
      </c>
      <c r="M245" s="710"/>
      <c r="N245" s="711"/>
      <c r="P245" s="62"/>
    </row>
    <row r="246" spans="1:16" s="8" customFormat="1" ht="15" customHeight="1" x14ac:dyDescent="0.25">
      <c r="A246" s="731"/>
      <c r="B246" s="728"/>
      <c r="C246" s="427">
        <v>30</v>
      </c>
      <c r="D246" s="65">
        <v>96</v>
      </c>
      <c r="E246" s="428">
        <v>6000</v>
      </c>
      <c r="F246" s="704">
        <f t="shared" si="87"/>
        <v>1.728E-2</v>
      </c>
      <c r="G246" s="704"/>
      <c r="H246" s="455">
        <v>1</v>
      </c>
      <c r="I246" s="435">
        <f t="shared" si="88"/>
        <v>397.44</v>
      </c>
      <c r="J246" s="709"/>
      <c r="K246" s="709"/>
      <c r="L246" s="456">
        <f t="shared" si="89"/>
        <v>449.28000000000003</v>
      </c>
      <c r="M246" s="710"/>
      <c r="N246" s="711"/>
      <c r="P246" s="62"/>
    </row>
    <row r="247" spans="1:16" s="8" customFormat="1" ht="15" customHeight="1" thickBot="1" x14ac:dyDescent="0.3">
      <c r="A247" s="731"/>
      <c r="B247" s="729"/>
      <c r="C247" s="476">
        <v>30</v>
      </c>
      <c r="D247" s="439">
        <v>96</v>
      </c>
      <c r="E247" s="439">
        <v>3000</v>
      </c>
      <c r="F247" s="735">
        <f t="shared" si="87"/>
        <v>8.6400000000000001E-3</v>
      </c>
      <c r="G247" s="735"/>
      <c r="H247" s="462">
        <v>1</v>
      </c>
      <c r="I247" s="441">
        <f t="shared" si="88"/>
        <v>198.72</v>
      </c>
      <c r="J247" s="732"/>
      <c r="K247" s="732"/>
      <c r="L247" s="457">
        <f t="shared" si="89"/>
        <v>224.64000000000001</v>
      </c>
      <c r="M247" s="733"/>
      <c r="N247" s="734"/>
      <c r="P247" s="62"/>
    </row>
    <row r="248" spans="1:16" s="8" customFormat="1" ht="15" customHeight="1" x14ac:dyDescent="0.25">
      <c r="A248" s="731"/>
      <c r="B248" s="736" t="s">
        <v>51</v>
      </c>
      <c r="C248" s="453">
        <v>30</v>
      </c>
      <c r="D248" s="454">
        <v>146</v>
      </c>
      <c r="E248" s="444">
        <v>6000</v>
      </c>
      <c r="F248" s="740">
        <f t="shared" si="87"/>
        <v>2.6280000000000001E-2</v>
      </c>
      <c r="G248" s="740"/>
      <c r="H248" s="458">
        <v>1</v>
      </c>
      <c r="I248" s="446">
        <f>F248*$J$248</f>
        <v>331.12800000000004</v>
      </c>
      <c r="J248" s="706">
        <v>12600</v>
      </c>
      <c r="K248" s="706"/>
      <c r="L248" s="447">
        <f>F248*$M$248</f>
        <v>383.68800000000005</v>
      </c>
      <c r="M248" s="707">
        <v>14600</v>
      </c>
      <c r="N248" s="708"/>
      <c r="P248" s="62"/>
    </row>
    <row r="249" spans="1:16" s="8" customFormat="1" ht="15" customHeight="1" x14ac:dyDescent="0.25">
      <c r="A249" s="731"/>
      <c r="B249" s="737"/>
      <c r="C249" s="60">
        <v>30</v>
      </c>
      <c r="D249" s="65">
        <v>146</v>
      </c>
      <c r="E249" s="65">
        <v>3000</v>
      </c>
      <c r="F249" s="704">
        <f t="shared" si="87"/>
        <v>1.3140000000000001E-2</v>
      </c>
      <c r="G249" s="704"/>
      <c r="H249" s="455">
        <v>1</v>
      </c>
      <c r="I249" s="435">
        <f t="shared" ref="I249:I253" si="90">F249*$J$248</f>
        <v>165.56400000000002</v>
      </c>
      <c r="J249" s="709"/>
      <c r="K249" s="709"/>
      <c r="L249" s="456">
        <f t="shared" ref="L249:L253" si="91">F249*$M$248</f>
        <v>191.84400000000002</v>
      </c>
      <c r="M249" s="710"/>
      <c r="N249" s="711"/>
      <c r="P249" s="62"/>
    </row>
    <row r="250" spans="1:16" s="8" customFormat="1" ht="15" customHeight="1" x14ac:dyDescent="0.25">
      <c r="A250" s="731"/>
      <c r="B250" s="737"/>
      <c r="C250" s="60">
        <v>30</v>
      </c>
      <c r="D250" s="65">
        <v>121</v>
      </c>
      <c r="E250" s="428">
        <v>6000</v>
      </c>
      <c r="F250" s="704">
        <f t="shared" si="87"/>
        <v>2.1780000000000001E-2</v>
      </c>
      <c r="G250" s="704"/>
      <c r="H250" s="455">
        <v>1</v>
      </c>
      <c r="I250" s="435">
        <f t="shared" si="90"/>
        <v>274.428</v>
      </c>
      <c r="J250" s="709"/>
      <c r="K250" s="709"/>
      <c r="L250" s="456">
        <f t="shared" si="91"/>
        <v>317.988</v>
      </c>
      <c r="M250" s="710"/>
      <c r="N250" s="711"/>
      <c r="P250" s="62"/>
    </row>
    <row r="251" spans="1:16" s="8" customFormat="1" ht="15" customHeight="1" x14ac:dyDescent="0.25">
      <c r="A251" s="731"/>
      <c r="B251" s="737"/>
      <c r="C251" s="60">
        <v>30</v>
      </c>
      <c r="D251" s="65">
        <v>121</v>
      </c>
      <c r="E251" s="65">
        <v>3000</v>
      </c>
      <c r="F251" s="704">
        <f t="shared" si="87"/>
        <v>1.089E-2</v>
      </c>
      <c r="G251" s="704"/>
      <c r="H251" s="455">
        <v>1</v>
      </c>
      <c r="I251" s="435">
        <f t="shared" si="90"/>
        <v>137.214</v>
      </c>
      <c r="J251" s="709"/>
      <c r="K251" s="709"/>
      <c r="L251" s="456">
        <f t="shared" si="91"/>
        <v>158.994</v>
      </c>
      <c r="M251" s="710"/>
      <c r="N251" s="711"/>
      <c r="P251" s="62"/>
    </row>
    <row r="252" spans="1:16" s="8" customFormat="1" ht="15" customHeight="1" x14ac:dyDescent="0.25">
      <c r="A252" s="731"/>
      <c r="B252" s="737"/>
      <c r="C252" s="60">
        <v>30</v>
      </c>
      <c r="D252" s="65">
        <v>96</v>
      </c>
      <c r="E252" s="428">
        <v>6000</v>
      </c>
      <c r="F252" s="704">
        <f t="shared" si="87"/>
        <v>1.728E-2</v>
      </c>
      <c r="G252" s="704"/>
      <c r="H252" s="455">
        <v>1</v>
      </c>
      <c r="I252" s="435">
        <f t="shared" si="90"/>
        <v>217.72800000000001</v>
      </c>
      <c r="J252" s="709"/>
      <c r="K252" s="709"/>
      <c r="L252" s="456">
        <f t="shared" si="91"/>
        <v>252.28800000000001</v>
      </c>
      <c r="M252" s="710"/>
      <c r="N252" s="711"/>
      <c r="P252" s="62"/>
    </row>
    <row r="253" spans="1:16" s="8" customFormat="1" ht="15" customHeight="1" thickBot="1" x14ac:dyDescent="0.3">
      <c r="A253" s="731"/>
      <c r="B253" s="738"/>
      <c r="C253" s="448">
        <v>30</v>
      </c>
      <c r="D253" s="84">
        <v>96</v>
      </c>
      <c r="E253" s="84">
        <v>3000</v>
      </c>
      <c r="F253" s="705">
        <f t="shared" si="87"/>
        <v>8.6400000000000001E-3</v>
      </c>
      <c r="G253" s="705"/>
      <c r="H253" s="459">
        <v>1</v>
      </c>
      <c r="I253" s="450">
        <f t="shared" si="90"/>
        <v>108.864</v>
      </c>
      <c r="J253" s="712"/>
      <c r="K253" s="712"/>
      <c r="L253" s="460">
        <f t="shared" si="91"/>
        <v>126.14400000000001</v>
      </c>
      <c r="M253" s="713"/>
      <c r="N253" s="714"/>
      <c r="P253" s="62"/>
    </row>
    <row r="254" spans="1:16" s="8" customFormat="1" ht="15" customHeight="1" x14ac:dyDescent="0.25">
      <c r="A254" s="742" t="s">
        <v>450</v>
      </c>
      <c r="B254" s="736" t="s">
        <v>32</v>
      </c>
      <c r="C254" s="443">
        <v>45</v>
      </c>
      <c r="D254" s="444">
        <v>195</v>
      </c>
      <c r="E254" s="444">
        <v>6000</v>
      </c>
      <c r="F254" s="740">
        <f>C254*D254*E254/1000000000*H254</f>
        <v>5.2650000000000002E-2</v>
      </c>
      <c r="G254" s="740"/>
      <c r="H254" s="458">
        <v>1</v>
      </c>
      <c r="I254" s="446">
        <f>F254*J254</f>
        <v>1189.8900000000001</v>
      </c>
      <c r="J254" s="706">
        <v>22600</v>
      </c>
      <c r="K254" s="706"/>
      <c r="L254" s="447">
        <f>F254*$M$254</f>
        <v>1316.25</v>
      </c>
      <c r="M254" s="707">
        <v>25000</v>
      </c>
      <c r="N254" s="708"/>
      <c r="P254" s="62"/>
    </row>
    <row r="255" spans="1:16" s="8" customFormat="1" ht="15.75" customHeight="1" x14ac:dyDescent="0.25">
      <c r="A255" s="743"/>
      <c r="B255" s="737"/>
      <c r="C255" s="427">
        <v>45</v>
      </c>
      <c r="D255" s="65">
        <v>145</v>
      </c>
      <c r="E255" s="428">
        <v>6000</v>
      </c>
      <c r="F255" s="704">
        <f t="shared" ref="F255:F262" si="92">C255*D255*E255/1000000000*H255</f>
        <v>3.9149999999999997E-2</v>
      </c>
      <c r="G255" s="704"/>
      <c r="H255" s="455">
        <v>1</v>
      </c>
      <c r="I255" s="435">
        <f t="shared" ref="I255:I256" si="93">F255*$J$218</f>
        <v>920.02499999999998</v>
      </c>
      <c r="J255" s="709"/>
      <c r="K255" s="709"/>
      <c r="L255" s="456">
        <f>F255*$M$254</f>
        <v>978.74999999999989</v>
      </c>
      <c r="M255" s="710"/>
      <c r="N255" s="711"/>
      <c r="P255" s="62"/>
    </row>
    <row r="256" spans="1:16" s="8" customFormat="1" ht="15" customHeight="1" thickBot="1" x14ac:dyDescent="0.3">
      <c r="A256" s="743"/>
      <c r="B256" s="738"/>
      <c r="C256" s="475">
        <v>45</v>
      </c>
      <c r="D256" s="84">
        <v>96</v>
      </c>
      <c r="E256" s="84">
        <v>6000</v>
      </c>
      <c r="F256" s="705">
        <f t="shared" si="92"/>
        <v>2.5919999999999999E-2</v>
      </c>
      <c r="G256" s="705"/>
      <c r="H256" s="459">
        <v>1</v>
      </c>
      <c r="I256" s="450">
        <f t="shared" si="93"/>
        <v>609.12</v>
      </c>
      <c r="J256" s="712"/>
      <c r="K256" s="712"/>
      <c r="L256" s="460">
        <f>F256*$M$254</f>
        <v>648</v>
      </c>
      <c r="M256" s="713"/>
      <c r="N256" s="714"/>
      <c r="P256" s="62"/>
    </row>
    <row r="257" spans="1:16" s="8" customFormat="1" ht="15" customHeight="1" x14ac:dyDescent="0.25">
      <c r="A257" s="743"/>
      <c r="B257" s="736" t="s">
        <v>43</v>
      </c>
      <c r="C257" s="430">
        <v>45</v>
      </c>
      <c r="D257" s="431">
        <v>195</v>
      </c>
      <c r="E257" s="431">
        <v>6000</v>
      </c>
      <c r="F257" s="741">
        <f t="shared" si="92"/>
        <v>5.2650000000000002E-2</v>
      </c>
      <c r="G257" s="741"/>
      <c r="H257" s="474">
        <v>1</v>
      </c>
      <c r="I257" s="434">
        <f>F257*$J$257</f>
        <v>879.255</v>
      </c>
      <c r="J257" s="739">
        <v>16700</v>
      </c>
      <c r="K257" s="739"/>
      <c r="L257" s="437">
        <f>F257*$M$257</f>
        <v>1142.5050000000001</v>
      </c>
      <c r="M257" s="745">
        <v>21700</v>
      </c>
      <c r="N257" s="746"/>
      <c r="P257" s="62"/>
    </row>
    <row r="258" spans="1:16" s="8" customFormat="1" ht="15" customHeight="1" x14ac:dyDescent="0.25">
      <c r="A258" s="743"/>
      <c r="B258" s="737"/>
      <c r="C258" s="427">
        <v>45</v>
      </c>
      <c r="D258" s="65">
        <v>145</v>
      </c>
      <c r="E258" s="428">
        <v>6000</v>
      </c>
      <c r="F258" s="704">
        <f t="shared" si="92"/>
        <v>3.9149999999999997E-2</v>
      </c>
      <c r="G258" s="704"/>
      <c r="H258" s="455">
        <v>1</v>
      </c>
      <c r="I258" s="435">
        <f t="shared" ref="I258" si="94">F258*$J$257</f>
        <v>653.80499999999995</v>
      </c>
      <c r="J258" s="709"/>
      <c r="K258" s="709"/>
      <c r="L258" s="456">
        <f>F258*$M$257</f>
        <v>849.55499999999995</v>
      </c>
      <c r="M258" s="710"/>
      <c r="N258" s="711"/>
      <c r="P258" s="62"/>
    </row>
    <row r="259" spans="1:16" s="8" customFormat="1" ht="15" customHeight="1" thickBot="1" x14ac:dyDescent="0.3">
      <c r="A259" s="743"/>
      <c r="B259" s="738"/>
      <c r="C259" s="476">
        <v>45</v>
      </c>
      <c r="D259" s="439">
        <v>96</v>
      </c>
      <c r="E259" s="439">
        <v>6000</v>
      </c>
      <c r="F259" s="735">
        <f t="shared" si="92"/>
        <v>2.5919999999999999E-2</v>
      </c>
      <c r="G259" s="735"/>
      <c r="H259" s="462">
        <v>1</v>
      </c>
      <c r="I259" s="441">
        <f>F259*$J$257</f>
        <v>432.86399999999998</v>
      </c>
      <c r="J259" s="732"/>
      <c r="K259" s="732"/>
      <c r="L259" s="457">
        <f>F259*$M$257</f>
        <v>562.46399999999994</v>
      </c>
      <c r="M259" s="733"/>
      <c r="N259" s="734"/>
      <c r="P259" s="62"/>
    </row>
    <row r="260" spans="1:16" s="8" customFormat="1" ht="15" customHeight="1" x14ac:dyDescent="0.25">
      <c r="A260" s="743"/>
      <c r="B260" s="737" t="s">
        <v>51</v>
      </c>
      <c r="C260" s="453">
        <v>45</v>
      </c>
      <c r="D260" s="454">
        <v>195</v>
      </c>
      <c r="E260" s="454">
        <v>3000</v>
      </c>
      <c r="F260" s="740">
        <f t="shared" si="92"/>
        <v>2.6325000000000001E-2</v>
      </c>
      <c r="G260" s="740"/>
      <c r="H260" s="458">
        <v>1</v>
      </c>
      <c r="I260" s="446">
        <f>F260*$J$260</f>
        <v>318.53250000000003</v>
      </c>
      <c r="J260" s="706">
        <v>12100</v>
      </c>
      <c r="K260" s="706"/>
      <c r="L260" s="447">
        <f>F260*$M$260</f>
        <v>413.30250000000001</v>
      </c>
      <c r="M260" s="707">
        <v>15700</v>
      </c>
      <c r="N260" s="708"/>
      <c r="P260" s="62"/>
    </row>
    <row r="261" spans="1:16" s="8" customFormat="1" ht="15" customHeight="1" x14ac:dyDescent="0.25">
      <c r="A261" s="743"/>
      <c r="B261" s="737"/>
      <c r="C261" s="60">
        <v>45</v>
      </c>
      <c r="D261" s="65">
        <v>145</v>
      </c>
      <c r="E261" s="428">
        <v>6000</v>
      </c>
      <c r="F261" s="704">
        <f t="shared" si="92"/>
        <v>3.9149999999999997E-2</v>
      </c>
      <c r="G261" s="704"/>
      <c r="H261" s="455">
        <v>1</v>
      </c>
      <c r="I261" s="435">
        <f t="shared" ref="I261:I262" si="95">F261*$J$260</f>
        <v>473.71499999999997</v>
      </c>
      <c r="J261" s="709"/>
      <c r="K261" s="709"/>
      <c r="L261" s="456">
        <f>F261*$M$260</f>
        <v>614.65499999999997</v>
      </c>
      <c r="M261" s="710"/>
      <c r="N261" s="711"/>
      <c r="P261" s="62"/>
    </row>
    <row r="262" spans="1:16" s="8" customFormat="1" ht="15" customHeight="1" thickBot="1" x14ac:dyDescent="0.3">
      <c r="A262" s="743"/>
      <c r="B262" s="738"/>
      <c r="C262" s="438">
        <v>45</v>
      </c>
      <c r="D262" s="439">
        <v>96</v>
      </c>
      <c r="E262" s="439">
        <v>3000</v>
      </c>
      <c r="F262" s="735">
        <f t="shared" si="92"/>
        <v>1.2959999999999999E-2</v>
      </c>
      <c r="G262" s="735"/>
      <c r="H262" s="462">
        <v>1</v>
      </c>
      <c r="I262" s="441">
        <f t="shared" si="95"/>
        <v>156.816</v>
      </c>
      <c r="J262" s="732"/>
      <c r="K262" s="732"/>
      <c r="L262" s="457">
        <f>F262*$M$260</f>
        <v>203.47199999999998</v>
      </c>
      <c r="M262" s="733"/>
      <c r="N262" s="734"/>
      <c r="P262" s="62"/>
    </row>
    <row r="263" spans="1:16" s="8" customFormat="1" ht="15" customHeight="1" x14ac:dyDescent="0.25">
      <c r="A263" s="743"/>
      <c r="B263" s="736" t="s">
        <v>32</v>
      </c>
      <c r="C263" s="443">
        <v>50</v>
      </c>
      <c r="D263" s="444">
        <v>100</v>
      </c>
      <c r="E263" s="444">
        <v>6000</v>
      </c>
      <c r="F263" s="740">
        <f>C263*D263*E263/1000000000*H263</f>
        <v>0.03</v>
      </c>
      <c r="G263" s="740"/>
      <c r="H263" s="458">
        <v>1</v>
      </c>
      <c r="I263" s="446">
        <f>F263*J263</f>
        <v>660</v>
      </c>
      <c r="J263" s="706">
        <v>22000</v>
      </c>
      <c r="K263" s="706"/>
      <c r="L263" s="447">
        <f>F263*M263</f>
        <v>750</v>
      </c>
      <c r="M263" s="707">
        <v>25000</v>
      </c>
      <c r="N263" s="708"/>
      <c r="P263" s="62"/>
    </row>
    <row r="264" spans="1:16" s="8" customFormat="1" ht="15.75" customHeight="1" x14ac:dyDescent="0.25">
      <c r="A264" s="743"/>
      <c r="B264" s="737"/>
      <c r="C264" s="427">
        <v>50</v>
      </c>
      <c r="D264" s="65">
        <v>100</v>
      </c>
      <c r="E264" s="428">
        <v>3000</v>
      </c>
      <c r="F264" s="704">
        <f t="shared" ref="F264:F265" si="96">C264*D264*E264/1000000000*H264</f>
        <v>1.4999999999999999E-2</v>
      </c>
      <c r="G264" s="704"/>
      <c r="H264" s="455">
        <v>1</v>
      </c>
      <c r="I264" s="435">
        <f t="shared" ref="I264:I265" si="97">F264*J264</f>
        <v>285</v>
      </c>
      <c r="J264" s="709">
        <v>19000</v>
      </c>
      <c r="K264" s="709"/>
      <c r="L264" s="456">
        <f t="shared" ref="L264:L265" si="98">F264*M264</f>
        <v>370.5</v>
      </c>
      <c r="M264" s="710">
        <v>24700</v>
      </c>
      <c r="N264" s="711"/>
      <c r="P264" s="62"/>
    </row>
    <row r="265" spans="1:16" s="8" customFormat="1" ht="15" customHeight="1" thickBot="1" x14ac:dyDescent="0.3">
      <c r="A265" s="744"/>
      <c r="B265" s="738"/>
      <c r="C265" s="475">
        <v>50</v>
      </c>
      <c r="D265" s="84">
        <v>96</v>
      </c>
      <c r="E265" s="84">
        <v>6000</v>
      </c>
      <c r="F265" s="705">
        <f t="shared" si="96"/>
        <v>2.8799999999999999E-2</v>
      </c>
      <c r="G265" s="705"/>
      <c r="H265" s="459">
        <v>1</v>
      </c>
      <c r="I265" s="450">
        <f t="shared" si="97"/>
        <v>648</v>
      </c>
      <c r="J265" s="712">
        <v>22500</v>
      </c>
      <c r="K265" s="712"/>
      <c r="L265" s="460">
        <f t="shared" si="98"/>
        <v>720</v>
      </c>
      <c r="M265" s="713">
        <v>25000</v>
      </c>
      <c r="N265" s="714"/>
      <c r="P265" s="62"/>
    </row>
    <row r="266" spans="1:16" s="1" customFormat="1" ht="15" customHeight="1" x14ac:dyDescent="0.25">
      <c r="A266" s="698" t="s">
        <v>15</v>
      </c>
      <c r="B266" s="698"/>
      <c r="C266" s="698"/>
      <c r="D266" s="698"/>
      <c r="E266" s="698"/>
      <c r="F266" s="698"/>
      <c r="G266" s="698"/>
      <c r="H266" s="698"/>
      <c r="I266" s="698"/>
      <c r="J266" s="698"/>
      <c r="K266" s="698"/>
      <c r="L266" s="698"/>
      <c r="M266" s="698"/>
      <c r="N266" s="698"/>
    </row>
    <row r="267" spans="1:16" s="1" customFormat="1" ht="14.25" customHeight="1" x14ac:dyDescent="0.2">
      <c r="A267" s="699" t="s">
        <v>16</v>
      </c>
      <c r="B267" s="699"/>
      <c r="C267" s="699"/>
      <c r="D267" s="699"/>
      <c r="E267" s="699"/>
      <c r="F267" s="699"/>
      <c r="G267" s="699"/>
      <c r="H267" s="699"/>
      <c r="I267" s="699"/>
      <c r="J267" s="699"/>
      <c r="K267" s="699"/>
      <c r="L267" s="699"/>
      <c r="M267" s="699"/>
      <c r="N267" s="699"/>
    </row>
    <row r="268" spans="1:16" s="1" customFormat="1" ht="15" customHeight="1" x14ac:dyDescent="0.2">
      <c r="A268" s="699" t="s">
        <v>36</v>
      </c>
      <c r="B268" s="699"/>
      <c r="C268" s="699"/>
      <c r="D268" s="699"/>
      <c r="E268" s="699"/>
      <c r="F268" s="699"/>
      <c r="G268" s="699"/>
      <c r="H268" s="699"/>
      <c r="I268" s="699"/>
      <c r="J268" s="699"/>
      <c r="K268" s="699"/>
      <c r="L268" s="699"/>
      <c r="M268" s="699"/>
      <c r="N268" s="699"/>
    </row>
    <row r="269" spans="1:16" s="1" customFormat="1" ht="16.5" customHeight="1" x14ac:dyDescent="0.2">
      <c r="A269" s="700" t="s">
        <v>18</v>
      </c>
      <c r="B269" s="700"/>
      <c r="C269" s="700"/>
      <c r="D269" s="700"/>
      <c r="E269" s="700"/>
      <c r="F269" s="700"/>
      <c r="G269" s="700"/>
      <c r="H269" s="700"/>
      <c r="I269" s="700"/>
      <c r="J269" s="700"/>
      <c r="K269" s="700"/>
      <c r="L269" s="700"/>
      <c r="M269" s="700"/>
      <c r="N269" s="700"/>
    </row>
  </sheetData>
  <mergeCells count="377">
    <mergeCell ref="L138:L140"/>
    <mergeCell ref="N138:N140"/>
    <mergeCell ref="L141:L142"/>
    <mergeCell ref="L143:L145"/>
    <mergeCell ref="N143:N145"/>
    <mergeCell ref="N141:N142"/>
    <mergeCell ref="L135:L136"/>
    <mergeCell ref="N135:N136"/>
    <mergeCell ref="L121:L122"/>
    <mergeCell ref="N121:N122"/>
    <mergeCell ref="B126:B127"/>
    <mergeCell ref="B123:B125"/>
    <mergeCell ref="B121:B122"/>
    <mergeCell ref="B117:B120"/>
    <mergeCell ref="L105:L107"/>
    <mergeCell ref="N105:N107"/>
    <mergeCell ref="N99:N101"/>
    <mergeCell ref="L99:L101"/>
    <mergeCell ref="L111:L113"/>
    <mergeCell ref="N111:N113"/>
    <mergeCell ref="L117:L119"/>
    <mergeCell ref="N117:N119"/>
    <mergeCell ref="B115:B116"/>
    <mergeCell ref="B111:B114"/>
    <mergeCell ref="L109:L110"/>
    <mergeCell ref="N109:N110"/>
    <mergeCell ref="L115:L116"/>
    <mergeCell ref="N115:N116"/>
    <mergeCell ref="A129:A133"/>
    <mergeCell ref="A135:A137"/>
    <mergeCell ref="A138:A142"/>
    <mergeCell ref="A143:A145"/>
    <mergeCell ref="B143:B145"/>
    <mergeCell ref="B141:B142"/>
    <mergeCell ref="B138:B140"/>
    <mergeCell ref="B135:B136"/>
    <mergeCell ref="B132:B133"/>
    <mergeCell ref="B129:B131"/>
    <mergeCell ref="L26:L28"/>
    <mergeCell ref="N26:N28"/>
    <mergeCell ref="N29:N30"/>
    <mergeCell ref="L29:L30"/>
    <mergeCell ref="A49:N50"/>
    <mergeCell ref="A51:A52"/>
    <mergeCell ref="F51:G51"/>
    <mergeCell ref="H51:J51"/>
    <mergeCell ref="K51:L51"/>
    <mergeCell ref="M51:N51"/>
    <mergeCell ref="A46:N46"/>
    <mergeCell ref="A47:N47"/>
    <mergeCell ref="A150:N151"/>
    <mergeCell ref="A152:A153"/>
    <mergeCell ref="F152:G152"/>
    <mergeCell ref="M152:N152"/>
    <mergeCell ref="P152:P153"/>
    <mergeCell ref="A208:N208"/>
    <mergeCell ref="A209:N209"/>
    <mergeCell ref="A210:N210"/>
    <mergeCell ref="A211:N211"/>
    <mergeCell ref="M153:N153"/>
    <mergeCell ref="J152:K152"/>
    <mergeCell ref="J153:K153"/>
    <mergeCell ref="J154:K160"/>
    <mergeCell ref="J161:K161"/>
    <mergeCell ref="M154:N160"/>
    <mergeCell ref="M161:N161"/>
    <mergeCell ref="A154:A161"/>
    <mergeCell ref="B152:B153"/>
    <mergeCell ref="F153:G153"/>
    <mergeCell ref="F154:G154"/>
    <mergeCell ref="F155:G155"/>
    <mergeCell ref="F156:G156"/>
    <mergeCell ref="F157:G157"/>
    <mergeCell ref="F158:G158"/>
    <mergeCell ref="P97:P98"/>
    <mergeCell ref="A146:N146"/>
    <mergeCell ref="A147:N147"/>
    <mergeCell ref="A148:N148"/>
    <mergeCell ref="A149:N149"/>
    <mergeCell ref="L123:L125"/>
    <mergeCell ref="N123:N125"/>
    <mergeCell ref="L126:L127"/>
    <mergeCell ref="N126:N127"/>
    <mergeCell ref="L129:L131"/>
    <mergeCell ref="N129:N131"/>
    <mergeCell ref="L132:L133"/>
    <mergeCell ref="N132:N133"/>
    <mergeCell ref="B99:B102"/>
    <mergeCell ref="B103:B104"/>
    <mergeCell ref="A99:A104"/>
    <mergeCell ref="L103:L104"/>
    <mergeCell ref="N103:N104"/>
    <mergeCell ref="B105:B108"/>
    <mergeCell ref="B109:B110"/>
    <mergeCell ref="A105:A110"/>
    <mergeCell ref="A111:A116"/>
    <mergeCell ref="A117:A122"/>
    <mergeCell ref="A123:A128"/>
    <mergeCell ref="A92:N92"/>
    <mergeCell ref="A93:N93"/>
    <mergeCell ref="A94:N94"/>
    <mergeCell ref="L69:L72"/>
    <mergeCell ref="N69:N72"/>
    <mergeCell ref="L82:L85"/>
    <mergeCell ref="N82:N85"/>
    <mergeCell ref="A95:N96"/>
    <mergeCell ref="A97:A98"/>
    <mergeCell ref="B97:B98"/>
    <mergeCell ref="F97:G97"/>
    <mergeCell ref="H97:J97"/>
    <mergeCell ref="K97:L97"/>
    <mergeCell ref="M97:N97"/>
    <mergeCell ref="A69:A77"/>
    <mergeCell ref="A78:A81"/>
    <mergeCell ref="A82:A90"/>
    <mergeCell ref="B69:B73"/>
    <mergeCell ref="B74:B77"/>
    <mergeCell ref="B78:B81"/>
    <mergeCell ref="B82:B86"/>
    <mergeCell ref="B87:B90"/>
    <mergeCell ref="N74:N77"/>
    <mergeCell ref="L74:L77"/>
    <mergeCell ref="P51:P52"/>
    <mergeCell ref="A91:N91"/>
    <mergeCell ref="A53:A60"/>
    <mergeCell ref="A61:A68"/>
    <mergeCell ref="B51:B52"/>
    <mergeCell ref="B53:B56"/>
    <mergeCell ref="B57:B60"/>
    <mergeCell ref="B61:B64"/>
    <mergeCell ref="B65:B68"/>
    <mergeCell ref="L53:L56"/>
    <mergeCell ref="N53:N56"/>
    <mergeCell ref="N57:N60"/>
    <mergeCell ref="L57:L60"/>
    <mergeCell ref="L61:L64"/>
    <mergeCell ref="N61:N64"/>
    <mergeCell ref="N65:N68"/>
    <mergeCell ref="L65:L68"/>
    <mergeCell ref="L78:L81"/>
    <mergeCell ref="N78:N81"/>
    <mergeCell ref="L87:L90"/>
    <mergeCell ref="N87:N90"/>
    <mergeCell ref="A48:N48"/>
    <mergeCell ref="L38:L41"/>
    <mergeCell ref="N38:N41"/>
    <mergeCell ref="L43:L44"/>
    <mergeCell ref="N43:N44"/>
    <mergeCell ref="L31:L34"/>
    <mergeCell ref="N31:N34"/>
    <mergeCell ref="L36:L37"/>
    <mergeCell ref="B31:B35"/>
    <mergeCell ref="B36:B37"/>
    <mergeCell ref="B38:B42"/>
    <mergeCell ref="B43:B44"/>
    <mergeCell ref="A1:N2"/>
    <mergeCell ref="A3:A4"/>
    <mergeCell ref="F3:G3"/>
    <mergeCell ref="H3:J3"/>
    <mergeCell ref="K3:L3"/>
    <mergeCell ref="M3:N3"/>
    <mergeCell ref="B3:B4"/>
    <mergeCell ref="P3:P4"/>
    <mergeCell ref="A45:N45"/>
    <mergeCell ref="A15:A19"/>
    <mergeCell ref="B15:B19"/>
    <mergeCell ref="A20:A25"/>
    <mergeCell ref="B20:B25"/>
    <mergeCell ref="A26:A30"/>
    <mergeCell ref="B26:B28"/>
    <mergeCell ref="B29:B30"/>
    <mergeCell ref="L5:L9"/>
    <mergeCell ref="N5:N9"/>
    <mergeCell ref="L10:L14"/>
    <mergeCell ref="N10:N14"/>
    <mergeCell ref="L15:L19"/>
    <mergeCell ref="N15:N19"/>
    <mergeCell ref="L20:L25"/>
    <mergeCell ref="N20:N25"/>
    <mergeCell ref="F159:G159"/>
    <mergeCell ref="F160:G160"/>
    <mergeCell ref="F161:G161"/>
    <mergeCell ref="B154:B161"/>
    <mergeCell ref="L152:L153"/>
    <mergeCell ref="H152:H153"/>
    <mergeCell ref="I152:I153"/>
    <mergeCell ref="A162:A168"/>
    <mergeCell ref="B162:B168"/>
    <mergeCell ref="F162:G162"/>
    <mergeCell ref="J162:K168"/>
    <mergeCell ref="M162:N168"/>
    <mergeCell ref="F163:G163"/>
    <mergeCell ref="F164:G164"/>
    <mergeCell ref="F165:G165"/>
    <mergeCell ref="F166:G166"/>
    <mergeCell ref="F167:G167"/>
    <mergeCell ref="F168:G168"/>
    <mergeCell ref="J169:K176"/>
    <mergeCell ref="M169:N176"/>
    <mergeCell ref="F178:G178"/>
    <mergeCell ref="J177:K179"/>
    <mergeCell ref="M177:N179"/>
    <mergeCell ref="A169:A179"/>
    <mergeCell ref="B169:B179"/>
    <mergeCell ref="F169:G169"/>
    <mergeCell ref="F170:G170"/>
    <mergeCell ref="F171:G171"/>
    <mergeCell ref="F174:G174"/>
    <mergeCell ref="F175:G175"/>
    <mergeCell ref="F176:G176"/>
    <mergeCell ref="F177:G177"/>
    <mergeCell ref="F179:G179"/>
    <mergeCell ref="F172:G172"/>
    <mergeCell ref="F173:G173"/>
    <mergeCell ref="A180:A191"/>
    <mergeCell ref="A192:A195"/>
    <mergeCell ref="B180:B191"/>
    <mergeCell ref="B192:B195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M193:N193"/>
    <mergeCell ref="M194:N194"/>
    <mergeCell ref="M195:N195"/>
    <mergeCell ref="J180:K185"/>
    <mergeCell ref="M180:N185"/>
    <mergeCell ref="M186:N188"/>
    <mergeCell ref="M189:N191"/>
    <mergeCell ref="M192:N192"/>
    <mergeCell ref="F195:G195"/>
    <mergeCell ref="J186:K188"/>
    <mergeCell ref="J189:K191"/>
    <mergeCell ref="J192:K192"/>
    <mergeCell ref="J193:K193"/>
    <mergeCell ref="J194:K194"/>
    <mergeCell ref="J195:K195"/>
    <mergeCell ref="F192:G192"/>
    <mergeCell ref="F193:G193"/>
    <mergeCell ref="F194:G194"/>
    <mergeCell ref="J196:K204"/>
    <mergeCell ref="M196:N204"/>
    <mergeCell ref="J205:K207"/>
    <mergeCell ref="M205:N207"/>
    <mergeCell ref="A196:A207"/>
    <mergeCell ref="B196:B207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A212:N213"/>
    <mergeCell ref="A214:A215"/>
    <mergeCell ref="B214:B215"/>
    <mergeCell ref="F214:G214"/>
    <mergeCell ref="H214:H215"/>
    <mergeCell ref="I214:I215"/>
    <mergeCell ref="J214:K214"/>
    <mergeCell ref="L214:L215"/>
    <mergeCell ref="M214:N214"/>
    <mergeCell ref="P214:P215"/>
    <mergeCell ref="F215:G215"/>
    <mergeCell ref="J215:K215"/>
    <mergeCell ref="M215:N215"/>
    <mergeCell ref="A216:A235"/>
    <mergeCell ref="F216:G216"/>
    <mergeCell ref="F217:G217"/>
    <mergeCell ref="F218:G218"/>
    <mergeCell ref="F219:G219"/>
    <mergeCell ref="F220:G220"/>
    <mergeCell ref="F221:G221"/>
    <mergeCell ref="F222:G222"/>
    <mergeCell ref="J216:K217"/>
    <mergeCell ref="J218:K227"/>
    <mergeCell ref="M216:N217"/>
    <mergeCell ref="M218:N227"/>
    <mergeCell ref="F228:G228"/>
    <mergeCell ref="J228:K235"/>
    <mergeCell ref="M228:N235"/>
    <mergeCell ref="F248:G248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A266:N266"/>
    <mergeCell ref="A267:N267"/>
    <mergeCell ref="A268:N268"/>
    <mergeCell ref="B248:B253"/>
    <mergeCell ref="J248:K253"/>
    <mergeCell ref="M248:N253"/>
    <mergeCell ref="B254:B256"/>
    <mergeCell ref="F254:G254"/>
    <mergeCell ref="F255:G255"/>
    <mergeCell ref="F256:G256"/>
    <mergeCell ref="F257:G257"/>
    <mergeCell ref="F258:G258"/>
    <mergeCell ref="F252:G252"/>
    <mergeCell ref="F253:G253"/>
    <mergeCell ref="A254:A265"/>
    <mergeCell ref="F249:G249"/>
    <mergeCell ref="F250:G250"/>
    <mergeCell ref="F251:G251"/>
    <mergeCell ref="M257:N259"/>
    <mergeCell ref="M260:N262"/>
    <mergeCell ref="J260:K262"/>
    <mergeCell ref="F260:G260"/>
    <mergeCell ref="B263:B265"/>
    <mergeCell ref="F263:G263"/>
    <mergeCell ref="A269:N269"/>
    <mergeCell ref="F223:G223"/>
    <mergeCell ref="F224:G224"/>
    <mergeCell ref="F225:G225"/>
    <mergeCell ref="F226:G226"/>
    <mergeCell ref="F227:G227"/>
    <mergeCell ref="F229:G229"/>
    <mergeCell ref="F230:G230"/>
    <mergeCell ref="B216:B227"/>
    <mergeCell ref="B228:B235"/>
    <mergeCell ref="A236:A253"/>
    <mergeCell ref="B236:B247"/>
    <mergeCell ref="J236:K237"/>
    <mergeCell ref="M236:N237"/>
    <mergeCell ref="J238:K247"/>
    <mergeCell ref="M238:N247"/>
    <mergeCell ref="F259:G259"/>
    <mergeCell ref="F261:G261"/>
    <mergeCell ref="F262:G262"/>
    <mergeCell ref="J254:K256"/>
    <mergeCell ref="M254:N256"/>
    <mergeCell ref="B257:B259"/>
    <mergeCell ref="B260:B262"/>
    <mergeCell ref="J257:K259"/>
    <mergeCell ref="F264:G264"/>
    <mergeCell ref="F265:G265"/>
    <mergeCell ref="J263:K263"/>
    <mergeCell ref="M263:N263"/>
    <mergeCell ref="J264:K264"/>
    <mergeCell ref="M264:N264"/>
    <mergeCell ref="J265:K265"/>
    <mergeCell ref="M265:N265"/>
    <mergeCell ref="A5:A9"/>
    <mergeCell ref="B5:B9"/>
    <mergeCell ref="A10:A14"/>
    <mergeCell ref="B10:B14"/>
    <mergeCell ref="N36:N37"/>
    <mergeCell ref="A31:A35"/>
    <mergeCell ref="A36:A37"/>
    <mergeCell ref="A38:A42"/>
    <mergeCell ref="A43:A44"/>
    <mergeCell ref="F243:G243"/>
    <mergeCell ref="F244:G244"/>
    <mergeCell ref="F245:G245"/>
    <mergeCell ref="F246:G246"/>
    <mergeCell ref="F247:G247"/>
    <mergeCell ref="F241:G241"/>
    <mergeCell ref="F242:G242"/>
  </mergeCells>
  <hyperlinks>
    <hyperlink ref="A48" r:id="rId1"/>
    <hyperlink ref="A94" r:id="rId2"/>
    <hyperlink ref="A149" r:id="rId3"/>
    <hyperlink ref="A211" r:id="rId4"/>
    <hyperlink ref="A269" r:id="rId5"/>
  </hyperlinks>
  <pageMargins left="0.7" right="0.7" top="0.75" bottom="0.75" header="0.511811023622047" footer="0.511811023622047"/>
  <pageSetup paperSize="9" scale="80" orientation="portrait" verticalDpi="300" r:id="rId6"/>
  <rowBreaks count="4" manualBreakCount="4">
    <brk id="48" max="13" man="1"/>
    <brk id="94" max="16383" man="1"/>
    <brk id="149" max="16383" man="1"/>
    <brk id="211" max="13" man="1"/>
  </rowBreak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3C0B"/>
  </sheetPr>
  <dimension ref="A1:AMJ61"/>
  <sheetViews>
    <sheetView view="pageBreakPreview" zoomScaleNormal="100" zoomScaleSheetLayoutView="100" workbookViewId="0">
      <selection activeCell="W15" sqref="W15"/>
    </sheetView>
  </sheetViews>
  <sheetFormatPr defaultColWidth="9.140625" defaultRowHeight="15" x14ac:dyDescent="0.25"/>
  <cols>
    <col min="1" max="1" width="30.85546875" style="1" customWidth="1"/>
    <col min="2" max="2" width="6.85546875" style="1" customWidth="1"/>
    <col min="3" max="3" width="7.5703125" style="48" customWidth="1"/>
    <col min="4" max="5" width="7.5703125" style="49" customWidth="1"/>
    <col min="6" max="6" width="6.5703125" style="1" customWidth="1"/>
    <col min="7" max="7" width="8" style="1" customWidth="1"/>
    <col min="8" max="8" width="7.85546875" style="1" customWidth="1"/>
    <col min="9" max="10" width="8" style="1" customWidth="1"/>
    <col min="11" max="11" width="8.85546875" style="1" customWidth="1"/>
    <col min="12" max="13" width="7.7109375" style="1" customWidth="1"/>
    <col min="14" max="14" width="7.85546875" style="50" customWidth="1"/>
    <col min="15" max="15" width="17.42578125" style="1" customWidth="1"/>
    <col min="16" max="16" width="9.140625" style="51"/>
    <col min="17" max="1024" width="9.140625" style="1"/>
  </cols>
  <sheetData>
    <row r="1" spans="1:16" ht="16.5" customHeight="1" x14ac:dyDescent="0.25">
      <c r="A1" s="767" t="s">
        <v>452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2" spans="1:16" ht="16.5" customHeight="1" thickBot="1" x14ac:dyDescent="0.3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P2" s="52">
        <v>36</v>
      </c>
    </row>
    <row r="3" spans="1:16" ht="31.5" customHeight="1" thickBot="1" x14ac:dyDescent="0.3">
      <c r="A3" s="940" t="s">
        <v>1</v>
      </c>
      <c r="B3" s="948" t="s">
        <v>5</v>
      </c>
      <c r="C3" s="80" t="s">
        <v>2</v>
      </c>
      <c r="D3" s="81" t="s">
        <v>3</v>
      </c>
      <c r="E3" s="81" t="s">
        <v>4</v>
      </c>
      <c r="F3" s="941" t="s">
        <v>45</v>
      </c>
      <c r="G3" s="941"/>
      <c r="H3" s="941"/>
      <c r="I3" s="942" t="s">
        <v>52</v>
      </c>
      <c r="J3" s="942"/>
      <c r="K3" s="942"/>
      <c r="L3" s="943" t="s">
        <v>53</v>
      </c>
      <c r="M3" s="943"/>
      <c r="N3" s="943"/>
      <c r="P3" s="747" t="s">
        <v>26</v>
      </c>
    </row>
    <row r="4" spans="1:16" s="16" customFormat="1" ht="17.25" customHeight="1" thickBot="1" x14ac:dyDescent="0.3">
      <c r="A4" s="940"/>
      <c r="B4" s="949"/>
      <c r="C4" s="69" t="s">
        <v>8</v>
      </c>
      <c r="D4" s="70" t="s">
        <v>8</v>
      </c>
      <c r="E4" s="70" t="s">
        <v>8</v>
      </c>
      <c r="F4" s="71" t="s">
        <v>9</v>
      </c>
      <c r="G4" s="72" t="s">
        <v>10</v>
      </c>
      <c r="H4" s="82" t="s">
        <v>29</v>
      </c>
      <c r="I4" s="73" t="s">
        <v>9</v>
      </c>
      <c r="J4" s="92" t="s">
        <v>54</v>
      </c>
      <c r="K4" s="74" t="s">
        <v>13</v>
      </c>
      <c r="L4" s="75" t="s">
        <v>9</v>
      </c>
      <c r="M4" s="93" t="s">
        <v>54</v>
      </c>
      <c r="N4" s="76" t="s">
        <v>13</v>
      </c>
      <c r="P4" s="747"/>
    </row>
    <row r="5" spans="1:16" ht="15.75" customHeight="1" x14ac:dyDescent="0.25">
      <c r="A5" s="955" t="s">
        <v>57</v>
      </c>
      <c r="B5" s="950" t="s">
        <v>55</v>
      </c>
      <c r="C5" s="641">
        <v>28</v>
      </c>
      <c r="D5" s="642">
        <v>140</v>
      </c>
      <c r="E5" s="642">
        <v>2000</v>
      </c>
      <c r="F5" s="598">
        <v>1</v>
      </c>
      <c r="G5" s="599">
        <f t="shared" ref="G5:G12" si="0">C5*D5*E5/1000000000*F5</f>
        <v>7.8399999999999997E-3</v>
      </c>
      <c r="H5" s="600">
        <f t="shared" ref="H5:H12" si="1">E5*P5/1000000*F5</f>
        <v>0.22</v>
      </c>
      <c r="I5" s="601">
        <f>K5*G5</f>
        <v>493.91999999999996</v>
      </c>
      <c r="J5" s="602">
        <f t="shared" ref="J5:J12" si="2">K5*C5/1000</f>
        <v>1764</v>
      </c>
      <c r="K5" s="603">
        <v>63000</v>
      </c>
      <c r="L5" s="604">
        <f t="shared" ref="L5:L12" si="3">G5*N5</f>
        <v>627.19999999999993</v>
      </c>
      <c r="M5" s="605">
        <f t="shared" ref="M5:M12" si="4">N5*C5/1000</f>
        <v>2240</v>
      </c>
      <c r="N5" s="606">
        <v>80000</v>
      </c>
      <c r="P5" s="51">
        <v>110</v>
      </c>
    </row>
    <row r="6" spans="1:16" ht="15.75" customHeight="1" x14ac:dyDescent="0.25">
      <c r="A6" s="956"/>
      <c r="B6" s="951"/>
      <c r="C6" s="643">
        <v>28</v>
      </c>
      <c r="D6" s="644">
        <v>140</v>
      </c>
      <c r="E6" s="644">
        <v>2500</v>
      </c>
      <c r="F6" s="591">
        <v>1</v>
      </c>
      <c r="G6" s="592">
        <f t="shared" si="0"/>
        <v>9.7999999999999997E-3</v>
      </c>
      <c r="H6" s="593">
        <f t="shared" si="1"/>
        <v>0.27500000000000002</v>
      </c>
      <c r="I6" s="594">
        <f t="shared" ref="I6:I12" si="5">K6*G6</f>
        <v>617.4</v>
      </c>
      <c r="J6" s="114">
        <f t="shared" si="2"/>
        <v>1764</v>
      </c>
      <c r="K6" s="115">
        <v>63000</v>
      </c>
      <c r="L6" s="38">
        <f t="shared" si="3"/>
        <v>784</v>
      </c>
      <c r="M6" s="116">
        <f t="shared" si="4"/>
        <v>2240</v>
      </c>
      <c r="N6" s="96">
        <v>80000</v>
      </c>
      <c r="P6" s="51">
        <v>110</v>
      </c>
    </row>
    <row r="7" spans="1:16" ht="15.75" customHeight="1" x14ac:dyDescent="0.25">
      <c r="A7" s="956"/>
      <c r="B7" s="951"/>
      <c r="C7" s="643">
        <v>28</v>
      </c>
      <c r="D7" s="644">
        <v>140</v>
      </c>
      <c r="E7" s="644">
        <v>3000</v>
      </c>
      <c r="F7" s="591">
        <v>1</v>
      </c>
      <c r="G7" s="592">
        <f t="shared" si="0"/>
        <v>1.176E-2</v>
      </c>
      <c r="H7" s="593">
        <f t="shared" si="1"/>
        <v>0.33</v>
      </c>
      <c r="I7" s="594">
        <f t="shared" si="5"/>
        <v>740.88</v>
      </c>
      <c r="J7" s="114">
        <f t="shared" si="2"/>
        <v>1764</v>
      </c>
      <c r="K7" s="115">
        <v>63000</v>
      </c>
      <c r="L7" s="38">
        <f t="shared" si="3"/>
        <v>940.8</v>
      </c>
      <c r="M7" s="116">
        <f t="shared" si="4"/>
        <v>2240</v>
      </c>
      <c r="N7" s="96">
        <v>80000</v>
      </c>
      <c r="P7" s="51">
        <v>110</v>
      </c>
    </row>
    <row r="8" spans="1:16" ht="15.75" customHeight="1" x14ac:dyDescent="0.25">
      <c r="A8" s="956"/>
      <c r="B8" s="952"/>
      <c r="C8" s="643">
        <v>28</v>
      </c>
      <c r="D8" s="644">
        <v>140</v>
      </c>
      <c r="E8" s="644">
        <v>4000</v>
      </c>
      <c r="F8" s="591">
        <v>1</v>
      </c>
      <c r="G8" s="592">
        <f t="shared" si="0"/>
        <v>1.5679999999999999E-2</v>
      </c>
      <c r="H8" s="593">
        <f t="shared" si="1"/>
        <v>0.44</v>
      </c>
      <c r="I8" s="594">
        <f t="shared" si="5"/>
        <v>987.83999999999992</v>
      </c>
      <c r="J8" s="114">
        <f t="shared" si="2"/>
        <v>1764</v>
      </c>
      <c r="K8" s="115">
        <v>63000</v>
      </c>
      <c r="L8" s="38">
        <f t="shared" si="3"/>
        <v>1254.3999999999999</v>
      </c>
      <c r="M8" s="116">
        <f t="shared" si="4"/>
        <v>2240</v>
      </c>
      <c r="N8" s="96">
        <v>80000</v>
      </c>
      <c r="P8" s="51">
        <v>110</v>
      </c>
    </row>
    <row r="9" spans="1:16" ht="15.75" customHeight="1" x14ac:dyDescent="0.25">
      <c r="A9" s="956"/>
      <c r="B9" s="953" t="s">
        <v>34</v>
      </c>
      <c r="C9" s="649">
        <v>28</v>
      </c>
      <c r="D9" s="650">
        <v>140</v>
      </c>
      <c r="E9" s="650">
        <v>2000</v>
      </c>
      <c r="F9" s="591">
        <v>1</v>
      </c>
      <c r="G9" s="592">
        <f t="shared" si="0"/>
        <v>7.8399999999999997E-3</v>
      </c>
      <c r="H9" s="593">
        <f t="shared" si="1"/>
        <v>0.22</v>
      </c>
      <c r="I9" s="594">
        <f t="shared" si="5"/>
        <v>384.15999999999997</v>
      </c>
      <c r="J9" s="114">
        <f t="shared" si="2"/>
        <v>1372</v>
      </c>
      <c r="K9" s="115">
        <v>49000</v>
      </c>
      <c r="L9" s="38">
        <f t="shared" si="3"/>
        <v>548.79999999999995</v>
      </c>
      <c r="M9" s="116">
        <f t="shared" si="4"/>
        <v>1960</v>
      </c>
      <c r="N9" s="96">
        <v>70000</v>
      </c>
      <c r="P9" s="51">
        <v>110</v>
      </c>
    </row>
    <row r="10" spans="1:16" ht="15.75" customHeight="1" x14ac:dyDescent="0.25">
      <c r="A10" s="956"/>
      <c r="B10" s="951"/>
      <c r="C10" s="643">
        <v>28</v>
      </c>
      <c r="D10" s="644">
        <v>140</v>
      </c>
      <c r="E10" s="644">
        <v>2500</v>
      </c>
      <c r="F10" s="591">
        <v>1</v>
      </c>
      <c r="G10" s="592">
        <f t="shared" si="0"/>
        <v>9.7999999999999997E-3</v>
      </c>
      <c r="H10" s="593">
        <f t="shared" si="1"/>
        <v>0.27500000000000002</v>
      </c>
      <c r="I10" s="594">
        <f t="shared" si="5"/>
        <v>480.2</v>
      </c>
      <c r="J10" s="114">
        <f t="shared" si="2"/>
        <v>1372</v>
      </c>
      <c r="K10" s="115">
        <v>49000</v>
      </c>
      <c r="L10" s="38">
        <f t="shared" si="3"/>
        <v>686</v>
      </c>
      <c r="M10" s="116">
        <f t="shared" si="4"/>
        <v>1960</v>
      </c>
      <c r="N10" s="96">
        <v>70000</v>
      </c>
      <c r="P10" s="51">
        <v>110</v>
      </c>
    </row>
    <row r="11" spans="1:16" ht="15.75" customHeight="1" x14ac:dyDescent="0.25">
      <c r="A11" s="956"/>
      <c r="B11" s="951"/>
      <c r="C11" s="643">
        <v>28</v>
      </c>
      <c r="D11" s="644">
        <v>140</v>
      </c>
      <c r="E11" s="644">
        <v>3000</v>
      </c>
      <c r="F11" s="591">
        <v>1</v>
      </c>
      <c r="G11" s="592">
        <f t="shared" si="0"/>
        <v>1.176E-2</v>
      </c>
      <c r="H11" s="593">
        <f t="shared" si="1"/>
        <v>0.33</v>
      </c>
      <c r="I11" s="594">
        <f t="shared" si="5"/>
        <v>576.24</v>
      </c>
      <c r="J11" s="114">
        <f t="shared" si="2"/>
        <v>1372</v>
      </c>
      <c r="K11" s="115">
        <v>49000</v>
      </c>
      <c r="L11" s="38">
        <f t="shared" si="3"/>
        <v>823.19999999999993</v>
      </c>
      <c r="M11" s="116">
        <f t="shared" si="4"/>
        <v>1960</v>
      </c>
      <c r="N11" s="96">
        <v>70000</v>
      </c>
      <c r="P11" s="51">
        <v>110</v>
      </c>
    </row>
    <row r="12" spans="1:16" ht="15.75" customHeight="1" thickBot="1" x14ac:dyDescent="0.3">
      <c r="A12" s="957"/>
      <c r="B12" s="954"/>
      <c r="C12" s="645">
        <v>28</v>
      </c>
      <c r="D12" s="646">
        <v>140</v>
      </c>
      <c r="E12" s="646">
        <v>4000</v>
      </c>
      <c r="F12" s="607">
        <v>1</v>
      </c>
      <c r="G12" s="608">
        <f t="shared" si="0"/>
        <v>1.5679999999999999E-2</v>
      </c>
      <c r="H12" s="609">
        <f t="shared" si="1"/>
        <v>0.44</v>
      </c>
      <c r="I12" s="610">
        <f t="shared" si="5"/>
        <v>768.31999999999994</v>
      </c>
      <c r="J12" s="611">
        <f t="shared" si="2"/>
        <v>1372</v>
      </c>
      <c r="K12" s="612">
        <v>49000</v>
      </c>
      <c r="L12" s="164">
        <f t="shared" si="3"/>
        <v>1097.5999999999999</v>
      </c>
      <c r="M12" s="613">
        <f t="shared" si="4"/>
        <v>1960</v>
      </c>
      <c r="N12" s="99">
        <v>70000</v>
      </c>
      <c r="P12" s="51">
        <v>110</v>
      </c>
    </row>
    <row r="13" spans="1:16" ht="6.75" customHeight="1" thickBot="1" x14ac:dyDescent="0.3">
      <c r="A13" s="614"/>
      <c r="B13" s="664"/>
      <c r="C13" s="651"/>
      <c r="D13" s="652"/>
      <c r="E13" s="652"/>
      <c r="F13" s="615"/>
      <c r="G13" s="616"/>
      <c r="H13" s="617"/>
      <c r="I13" s="617"/>
      <c r="J13" s="617"/>
      <c r="K13" s="617"/>
      <c r="L13" s="618"/>
      <c r="M13" s="619"/>
      <c r="N13" s="620"/>
    </row>
    <row r="14" spans="1:16" ht="14.25" customHeight="1" x14ac:dyDescent="0.25">
      <c r="A14" s="955" t="s">
        <v>56</v>
      </c>
      <c r="B14" s="950" t="s">
        <v>55</v>
      </c>
      <c r="C14" s="641">
        <v>20</v>
      </c>
      <c r="D14" s="642">
        <v>90</v>
      </c>
      <c r="E14" s="642">
        <v>2000</v>
      </c>
      <c r="F14" s="598">
        <v>1</v>
      </c>
      <c r="G14" s="599">
        <f t="shared" ref="G14:G29" si="6">C14*D14*E14/1000000000*F14</f>
        <v>3.5999999999999999E-3</v>
      </c>
      <c r="H14" s="600">
        <f t="shared" ref="H14:H29" si="7">E14*P14/1000000*F14</f>
        <v>0.22</v>
      </c>
      <c r="I14" s="601">
        <f>K14*G14</f>
        <v>244.79999999999998</v>
      </c>
      <c r="J14" s="602">
        <f t="shared" ref="J14:J29" si="8">K14*C14/1000</f>
        <v>1360</v>
      </c>
      <c r="K14" s="603">
        <v>68000</v>
      </c>
      <c r="L14" s="604">
        <f t="shared" ref="L14:L29" si="9">G14*N14</f>
        <v>270</v>
      </c>
      <c r="M14" s="605">
        <f t="shared" ref="M14:M29" si="10">N14*C14/1000</f>
        <v>1500</v>
      </c>
      <c r="N14" s="606">
        <v>75000</v>
      </c>
      <c r="P14" s="51">
        <v>110</v>
      </c>
    </row>
    <row r="15" spans="1:16" ht="14.25" customHeight="1" x14ac:dyDescent="0.25">
      <c r="A15" s="956"/>
      <c r="B15" s="951"/>
      <c r="C15" s="643">
        <v>20</v>
      </c>
      <c r="D15" s="644">
        <v>90</v>
      </c>
      <c r="E15" s="644">
        <v>2500</v>
      </c>
      <c r="F15" s="591">
        <v>1</v>
      </c>
      <c r="G15" s="592">
        <f t="shared" si="6"/>
        <v>4.4999999999999997E-3</v>
      </c>
      <c r="H15" s="593">
        <f t="shared" si="7"/>
        <v>0.27500000000000002</v>
      </c>
      <c r="I15" s="594">
        <f t="shared" ref="I15:I29" si="11">K15*G15</f>
        <v>306</v>
      </c>
      <c r="J15" s="114">
        <f t="shared" si="8"/>
        <v>1360</v>
      </c>
      <c r="K15" s="115">
        <v>68000</v>
      </c>
      <c r="L15" s="38">
        <f t="shared" si="9"/>
        <v>337.5</v>
      </c>
      <c r="M15" s="116">
        <f t="shared" si="10"/>
        <v>1500</v>
      </c>
      <c r="N15" s="96">
        <v>75000</v>
      </c>
      <c r="P15" s="51">
        <v>110</v>
      </c>
    </row>
    <row r="16" spans="1:16" ht="14.25" customHeight="1" x14ac:dyDescent="0.25">
      <c r="A16" s="956"/>
      <c r="B16" s="951"/>
      <c r="C16" s="643">
        <v>20</v>
      </c>
      <c r="D16" s="644">
        <v>90</v>
      </c>
      <c r="E16" s="644">
        <v>3000</v>
      </c>
      <c r="F16" s="591">
        <v>1</v>
      </c>
      <c r="G16" s="592">
        <f t="shared" si="6"/>
        <v>5.4000000000000003E-3</v>
      </c>
      <c r="H16" s="593">
        <f t="shared" si="7"/>
        <v>0.33</v>
      </c>
      <c r="I16" s="594">
        <f t="shared" si="11"/>
        <v>367.20000000000005</v>
      </c>
      <c r="J16" s="114">
        <f t="shared" si="8"/>
        <v>1360</v>
      </c>
      <c r="K16" s="115">
        <v>68000</v>
      </c>
      <c r="L16" s="38">
        <f t="shared" si="9"/>
        <v>405</v>
      </c>
      <c r="M16" s="116">
        <f t="shared" si="10"/>
        <v>1500</v>
      </c>
      <c r="N16" s="96">
        <v>75000</v>
      </c>
      <c r="P16" s="51">
        <v>110</v>
      </c>
    </row>
    <row r="17" spans="1:16" ht="14.25" customHeight="1" x14ac:dyDescent="0.25">
      <c r="A17" s="956"/>
      <c r="B17" s="952"/>
      <c r="C17" s="643">
        <v>20</v>
      </c>
      <c r="D17" s="644">
        <v>90</v>
      </c>
      <c r="E17" s="644">
        <v>4000</v>
      </c>
      <c r="F17" s="591">
        <v>1</v>
      </c>
      <c r="G17" s="592">
        <f t="shared" si="6"/>
        <v>7.1999999999999998E-3</v>
      </c>
      <c r="H17" s="593">
        <f t="shared" si="7"/>
        <v>0.44</v>
      </c>
      <c r="I17" s="594">
        <f t="shared" si="11"/>
        <v>489.59999999999997</v>
      </c>
      <c r="J17" s="114">
        <f t="shared" si="8"/>
        <v>1360</v>
      </c>
      <c r="K17" s="115">
        <v>68000</v>
      </c>
      <c r="L17" s="38">
        <f t="shared" si="9"/>
        <v>540</v>
      </c>
      <c r="M17" s="116">
        <f t="shared" si="10"/>
        <v>1500</v>
      </c>
      <c r="N17" s="96">
        <v>75000</v>
      </c>
      <c r="P17" s="51">
        <v>110</v>
      </c>
    </row>
    <row r="18" spans="1:16" ht="14.25" customHeight="1" x14ac:dyDescent="0.25">
      <c r="A18" s="956"/>
      <c r="B18" s="953" t="s">
        <v>34</v>
      </c>
      <c r="C18" s="649">
        <v>20</v>
      </c>
      <c r="D18" s="650">
        <v>90</v>
      </c>
      <c r="E18" s="650">
        <v>2000</v>
      </c>
      <c r="F18" s="591">
        <v>1</v>
      </c>
      <c r="G18" s="592">
        <f t="shared" si="6"/>
        <v>3.5999999999999999E-3</v>
      </c>
      <c r="H18" s="593">
        <f t="shared" si="7"/>
        <v>0.22</v>
      </c>
      <c r="I18" s="594">
        <f t="shared" si="11"/>
        <v>216</v>
      </c>
      <c r="J18" s="114">
        <f t="shared" si="8"/>
        <v>1200</v>
      </c>
      <c r="K18" s="115">
        <v>60000</v>
      </c>
      <c r="L18" s="38">
        <f t="shared" si="9"/>
        <v>234</v>
      </c>
      <c r="M18" s="116">
        <f t="shared" si="10"/>
        <v>1300</v>
      </c>
      <c r="N18" s="96">
        <v>65000</v>
      </c>
      <c r="P18" s="51">
        <v>110</v>
      </c>
    </row>
    <row r="19" spans="1:16" ht="14.25" customHeight="1" x14ac:dyDescent="0.25">
      <c r="A19" s="956"/>
      <c r="B19" s="951"/>
      <c r="C19" s="643">
        <v>20</v>
      </c>
      <c r="D19" s="644">
        <v>90</v>
      </c>
      <c r="E19" s="644">
        <v>2500</v>
      </c>
      <c r="F19" s="591">
        <v>1</v>
      </c>
      <c r="G19" s="592">
        <f t="shared" si="6"/>
        <v>4.4999999999999997E-3</v>
      </c>
      <c r="H19" s="593">
        <f t="shared" si="7"/>
        <v>0.27500000000000002</v>
      </c>
      <c r="I19" s="594">
        <f t="shared" si="11"/>
        <v>270</v>
      </c>
      <c r="J19" s="114">
        <f t="shared" si="8"/>
        <v>1200</v>
      </c>
      <c r="K19" s="115">
        <v>60000</v>
      </c>
      <c r="L19" s="38">
        <f t="shared" si="9"/>
        <v>292.5</v>
      </c>
      <c r="M19" s="116">
        <f t="shared" si="10"/>
        <v>1300</v>
      </c>
      <c r="N19" s="96">
        <v>65000</v>
      </c>
      <c r="P19" s="51">
        <v>110</v>
      </c>
    </row>
    <row r="20" spans="1:16" ht="14.25" customHeight="1" x14ac:dyDescent="0.25">
      <c r="A20" s="956"/>
      <c r="B20" s="951"/>
      <c r="C20" s="643">
        <v>20</v>
      </c>
      <c r="D20" s="644">
        <v>90</v>
      </c>
      <c r="E20" s="644">
        <v>3000</v>
      </c>
      <c r="F20" s="591">
        <v>1</v>
      </c>
      <c r="G20" s="592">
        <f t="shared" si="6"/>
        <v>5.4000000000000003E-3</v>
      </c>
      <c r="H20" s="593">
        <f t="shared" si="7"/>
        <v>0.33</v>
      </c>
      <c r="I20" s="594">
        <f t="shared" si="11"/>
        <v>324</v>
      </c>
      <c r="J20" s="114">
        <f t="shared" si="8"/>
        <v>1200</v>
      </c>
      <c r="K20" s="115">
        <v>60000</v>
      </c>
      <c r="L20" s="38">
        <f t="shared" si="9"/>
        <v>351</v>
      </c>
      <c r="M20" s="116">
        <f t="shared" si="10"/>
        <v>1300</v>
      </c>
      <c r="N20" s="96">
        <v>65000</v>
      </c>
      <c r="P20" s="51">
        <v>110</v>
      </c>
    </row>
    <row r="21" spans="1:16" ht="14.25" customHeight="1" thickBot="1" x14ac:dyDescent="0.3">
      <c r="A21" s="956"/>
      <c r="B21" s="952"/>
      <c r="C21" s="645">
        <v>20</v>
      </c>
      <c r="D21" s="646">
        <v>90</v>
      </c>
      <c r="E21" s="646">
        <v>4000</v>
      </c>
      <c r="F21" s="607">
        <v>1</v>
      </c>
      <c r="G21" s="608">
        <f t="shared" si="6"/>
        <v>7.1999999999999998E-3</v>
      </c>
      <c r="H21" s="609">
        <f t="shared" si="7"/>
        <v>0.44</v>
      </c>
      <c r="I21" s="610">
        <f t="shared" si="11"/>
        <v>432</v>
      </c>
      <c r="J21" s="611">
        <f t="shared" si="8"/>
        <v>1200</v>
      </c>
      <c r="K21" s="612">
        <v>60000</v>
      </c>
      <c r="L21" s="164">
        <f t="shared" si="9"/>
        <v>468</v>
      </c>
      <c r="M21" s="613">
        <f t="shared" si="10"/>
        <v>1300</v>
      </c>
      <c r="N21" s="99">
        <v>65000</v>
      </c>
      <c r="P21" s="51">
        <v>110</v>
      </c>
    </row>
    <row r="22" spans="1:16" ht="14.25" customHeight="1" x14ac:dyDescent="0.25">
      <c r="A22" s="956"/>
      <c r="B22" s="953" t="s">
        <v>55</v>
      </c>
      <c r="C22" s="641">
        <v>20</v>
      </c>
      <c r="D22" s="642">
        <v>140</v>
      </c>
      <c r="E22" s="642">
        <v>2000</v>
      </c>
      <c r="F22" s="598">
        <v>1</v>
      </c>
      <c r="G22" s="599">
        <f t="shared" si="6"/>
        <v>5.5999999999999999E-3</v>
      </c>
      <c r="H22" s="600">
        <f t="shared" si="7"/>
        <v>0.27600000000000002</v>
      </c>
      <c r="I22" s="601">
        <f t="shared" si="11"/>
        <v>380.8</v>
      </c>
      <c r="J22" s="602">
        <f t="shared" si="8"/>
        <v>1360</v>
      </c>
      <c r="K22" s="603">
        <v>68000</v>
      </c>
      <c r="L22" s="604">
        <f t="shared" si="9"/>
        <v>420</v>
      </c>
      <c r="M22" s="605">
        <f t="shared" si="10"/>
        <v>1500</v>
      </c>
      <c r="N22" s="606">
        <v>75000</v>
      </c>
      <c r="P22" s="51">
        <v>138</v>
      </c>
    </row>
    <row r="23" spans="1:16" ht="14.25" customHeight="1" x14ac:dyDescent="0.25">
      <c r="A23" s="956"/>
      <c r="B23" s="951"/>
      <c r="C23" s="643">
        <v>20</v>
      </c>
      <c r="D23" s="644">
        <v>140</v>
      </c>
      <c r="E23" s="644">
        <v>2500</v>
      </c>
      <c r="F23" s="591">
        <v>1</v>
      </c>
      <c r="G23" s="592">
        <f t="shared" si="6"/>
        <v>7.0000000000000001E-3</v>
      </c>
      <c r="H23" s="593">
        <f t="shared" si="7"/>
        <v>0.34499999999999997</v>
      </c>
      <c r="I23" s="594">
        <f t="shared" si="11"/>
        <v>476</v>
      </c>
      <c r="J23" s="114">
        <f t="shared" si="8"/>
        <v>1360</v>
      </c>
      <c r="K23" s="115">
        <v>68000</v>
      </c>
      <c r="L23" s="38">
        <f t="shared" si="9"/>
        <v>525</v>
      </c>
      <c r="M23" s="116">
        <f t="shared" si="10"/>
        <v>1500</v>
      </c>
      <c r="N23" s="96">
        <v>75000</v>
      </c>
      <c r="P23" s="51">
        <v>138</v>
      </c>
    </row>
    <row r="24" spans="1:16" ht="14.25" customHeight="1" x14ac:dyDescent="0.25">
      <c r="A24" s="956"/>
      <c r="B24" s="951"/>
      <c r="C24" s="643">
        <v>20</v>
      </c>
      <c r="D24" s="644">
        <v>140</v>
      </c>
      <c r="E24" s="644">
        <v>3000</v>
      </c>
      <c r="F24" s="591">
        <v>1</v>
      </c>
      <c r="G24" s="592">
        <f t="shared" si="6"/>
        <v>8.3999999999999995E-3</v>
      </c>
      <c r="H24" s="593">
        <f t="shared" si="7"/>
        <v>0.41399999999999998</v>
      </c>
      <c r="I24" s="594">
        <f t="shared" si="11"/>
        <v>571.19999999999993</v>
      </c>
      <c r="J24" s="114">
        <f t="shared" si="8"/>
        <v>1360</v>
      </c>
      <c r="K24" s="115">
        <v>68000</v>
      </c>
      <c r="L24" s="38">
        <f t="shared" si="9"/>
        <v>630</v>
      </c>
      <c r="M24" s="116">
        <f t="shared" si="10"/>
        <v>1500</v>
      </c>
      <c r="N24" s="96">
        <v>75000</v>
      </c>
      <c r="P24" s="51">
        <v>138</v>
      </c>
    </row>
    <row r="25" spans="1:16" ht="14.25" customHeight="1" x14ac:dyDescent="0.25">
      <c r="A25" s="956"/>
      <c r="B25" s="952"/>
      <c r="C25" s="643">
        <v>20</v>
      </c>
      <c r="D25" s="644">
        <v>140</v>
      </c>
      <c r="E25" s="644">
        <v>4000</v>
      </c>
      <c r="F25" s="591">
        <v>1</v>
      </c>
      <c r="G25" s="592">
        <f t="shared" si="6"/>
        <v>1.12E-2</v>
      </c>
      <c r="H25" s="593">
        <f t="shared" si="7"/>
        <v>0.55200000000000005</v>
      </c>
      <c r="I25" s="594">
        <f t="shared" si="11"/>
        <v>761.6</v>
      </c>
      <c r="J25" s="114">
        <f t="shared" si="8"/>
        <v>1360</v>
      </c>
      <c r="K25" s="115">
        <v>68000</v>
      </c>
      <c r="L25" s="38">
        <f t="shared" si="9"/>
        <v>840</v>
      </c>
      <c r="M25" s="116">
        <f t="shared" si="10"/>
        <v>1500</v>
      </c>
      <c r="N25" s="96">
        <v>75000</v>
      </c>
      <c r="P25" s="51">
        <v>138</v>
      </c>
    </row>
    <row r="26" spans="1:16" ht="14.25" customHeight="1" x14ac:dyDescent="0.25">
      <c r="A26" s="956"/>
      <c r="B26" s="953" t="s">
        <v>34</v>
      </c>
      <c r="C26" s="649">
        <v>20</v>
      </c>
      <c r="D26" s="650">
        <v>140</v>
      </c>
      <c r="E26" s="650">
        <v>2000</v>
      </c>
      <c r="F26" s="591">
        <v>1</v>
      </c>
      <c r="G26" s="592">
        <f t="shared" si="6"/>
        <v>5.5999999999999999E-3</v>
      </c>
      <c r="H26" s="593">
        <f t="shared" si="7"/>
        <v>0.22</v>
      </c>
      <c r="I26" s="594">
        <f t="shared" si="11"/>
        <v>336</v>
      </c>
      <c r="J26" s="114">
        <f t="shared" si="8"/>
        <v>1200</v>
      </c>
      <c r="K26" s="115">
        <v>60000</v>
      </c>
      <c r="L26" s="38">
        <f t="shared" si="9"/>
        <v>364</v>
      </c>
      <c r="M26" s="116">
        <f t="shared" si="10"/>
        <v>1300</v>
      </c>
      <c r="N26" s="96">
        <v>65000</v>
      </c>
      <c r="P26" s="51">
        <v>110</v>
      </c>
    </row>
    <row r="27" spans="1:16" ht="14.25" customHeight="1" x14ac:dyDescent="0.25">
      <c r="A27" s="956"/>
      <c r="B27" s="951"/>
      <c r="C27" s="643">
        <v>20</v>
      </c>
      <c r="D27" s="644">
        <v>140</v>
      </c>
      <c r="E27" s="644">
        <v>2500</v>
      </c>
      <c r="F27" s="591">
        <v>1</v>
      </c>
      <c r="G27" s="592">
        <f t="shared" si="6"/>
        <v>7.0000000000000001E-3</v>
      </c>
      <c r="H27" s="593">
        <f t="shared" si="7"/>
        <v>0.27500000000000002</v>
      </c>
      <c r="I27" s="594">
        <f t="shared" si="11"/>
        <v>420</v>
      </c>
      <c r="J27" s="114">
        <f t="shared" si="8"/>
        <v>1200</v>
      </c>
      <c r="K27" s="115">
        <v>60000</v>
      </c>
      <c r="L27" s="38">
        <f t="shared" si="9"/>
        <v>455</v>
      </c>
      <c r="M27" s="116">
        <f t="shared" si="10"/>
        <v>1300</v>
      </c>
      <c r="N27" s="96">
        <v>65000</v>
      </c>
      <c r="P27" s="51">
        <v>110</v>
      </c>
    </row>
    <row r="28" spans="1:16" ht="14.25" customHeight="1" x14ac:dyDescent="0.25">
      <c r="A28" s="956"/>
      <c r="B28" s="951"/>
      <c r="C28" s="643">
        <v>20</v>
      </c>
      <c r="D28" s="644">
        <v>140</v>
      </c>
      <c r="E28" s="644">
        <v>3000</v>
      </c>
      <c r="F28" s="591">
        <v>1</v>
      </c>
      <c r="G28" s="592">
        <f t="shared" si="6"/>
        <v>8.3999999999999995E-3</v>
      </c>
      <c r="H28" s="593">
        <f t="shared" si="7"/>
        <v>0.33</v>
      </c>
      <c r="I28" s="594">
        <f t="shared" si="11"/>
        <v>503.99999999999994</v>
      </c>
      <c r="J28" s="114">
        <f t="shared" si="8"/>
        <v>1200</v>
      </c>
      <c r="K28" s="115">
        <v>60000</v>
      </c>
      <c r="L28" s="38">
        <f t="shared" si="9"/>
        <v>546</v>
      </c>
      <c r="M28" s="116">
        <f t="shared" si="10"/>
        <v>1300</v>
      </c>
      <c r="N28" s="96">
        <v>65000</v>
      </c>
      <c r="P28" s="51">
        <v>110</v>
      </c>
    </row>
    <row r="29" spans="1:16" ht="14.25" customHeight="1" thickBot="1" x14ac:dyDescent="0.3">
      <c r="A29" s="957"/>
      <c r="B29" s="954"/>
      <c r="C29" s="645">
        <v>20</v>
      </c>
      <c r="D29" s="646">
        <v>140</v>
      </c>
      <c r="E29" s="646">
        <v>4000</v>
      </c>
      <c r="F29" s="607">
        <v>1</v>
      </c>
      <c r="G29" s="608">
        <f t="shared" si="6"/>
        <v>1.12E-2</v>
      </c>
      <c r="H29" s="609">
        <f t="shared" si="7"/>
        <v>0.44</v>
      </c>
      <c r="I29" s="610">
        <f t="shared" si="11"/>
        <v>672</v>
      </c>
      <c r="J29" s="611">
        <f t="shared" si="8"/>
        <v>1200</v>
      </c>
      <c r="K29" s="612">
        <v>60000</v>
      </c>
      <c r="L29" s="164">
        <f t="shared" si="9"/>
        <v>728</v>
      </c>
      <c r="M29" s="613">
        <f t="shared" si="10"/>
        <v>1300</v>
      </c>
      <c r="N29" s="99">
        <v>65000</v>
      </c>
      <c r="P29" s="51">
        <v>110</v>
      </c>
    </row>
    <row r="30" spans="1:16" s="1" customFormat="1" ht="15" customHeight="1" x14ac:dyDescent="0.25">
      <c r="A30" s="698" t="s">
        <v>15</v>
      </c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</row>
    <row r="31" spans="1:16" s="1" customFormat="1" ht="14.25" customHeight="1" x14ac:dyDescent="0.2">
      <c r="A31" s="699" t="s">
        <v>16</v>
      </c>
      <c r="B31" s="699"/>
      <c r="C31" s="699"/>
      <c r="D31" s="699"/>
      <c r="E31" s="699"/>
      <c r="F31" s="699"/>
      <c r="G31" s="699"/>
      <c r="H31" s="699"/>
      <c r="I31" s="699"/>
      <c r="J31" s="699"/>
      <c r="K31" s="699"/>
      <c r="L31" s="699"/>
      <c r="M31" s="699"/>
      <c r="N31" s="699"/>
    </row>
    <row r="32" spans="1:16" s="1" customFormat="1" ht="15" customHeight="1" x14ac:dyDescent="0.2">
      <c r="A32" s="699" t="s">
        <v>36</v>
      </c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</row>
    <row r="33" spans="1:16" s="1" customFormat="1" ht="15.75" customHeight="1" x14ac:dyDescent="0.2">
      <c r="A33" s="944" t="s">
        <v>18</v>
      </c>
      <c r="B33" s="944"/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</row>
    <row r="34" spans="1:16" ht="13.5" customHeight="1" x14ac:dyDescent="0.25">
      <c r="A34" s="945" t="s">
        <v>452</v>
      </c>
      <c r="B34" s="945"/>
      <c r="C34" s="945"/>
      <c r="D34" s="945"/>
      <c r="E34" s="945"/>
      <c r="F34" s="945"/>
      <c r="G34" s="945"/>
      <c r="H34" s="945"/>
      <c r="I34" s="945"/>
      <c r="J34" s="945"/>
      <c r="K34" s="945"/>
      <c r="L34" s="945"/>
      <c r="M34" s="945"/>
      <c r="N34" s="945"/>
    </row>
    <row r="35" spans="1:16" ht="18" customHeight="1" thickBot="1" x14ac:dyDescent="0.3">
      <c r="A35" s="766"/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P35" s="52">
        <v>36</v>
      </c>
    </row>
    <row r="36" spans="1:16" ht="31.5" customHeight="1" thickBot="1" x14ac:dyDescent="0.3">
      <c r="A36" s="946" t="s">
        <v>1</v>
      </c>
      <c r="B36" s="948" t="s">
        <v>5</v>
      </c>
      <c r="C36" s="80" t="s">
        <v>2</v>
      </c>
      <c r="D36" s="81" t="s">
        <v>3</v>
      </c>
      <c r="E36" s="81" t="s">
        <v>4</v>
      </c>
      <c r="F36" s="941" t="s">
        <v>45</v>
      </c>
      <c r="G36" s="941"/>
      <c r="H36" s="941"/>
      <c r="I36" s="942" t="s">
        <v>52</v>
      </c>
      <c r="J36" s="942"/>
      <c r="K36" s="942"/>
      <c r="L36" s="943" t="s">
        <v>53</v>
      </c>
      <c r="M36" s="943"/>
      <c r="N36" s="943"/>
      <c r="P36" s="747" t="s">
        <v>26</v>
      </c>
    </row>
    <row r="37" spans="1:16" s="16" customFormat="1" ht="17.25" customHeight="1" thickBot="1" x14ac:dyDescent="0.3">
      <c r="A37" s="946"/>
      <c r="B37" s="949"/>
      <c r="C37" s="101" t="s">
        <v>8</v>
      </c>
      <c r="D37" s="102" t="s">
        <v>8</v>
      </c>
      <c r="E37" s="102" t="s">
        <v>8</v>
      </c>
      <c r="F37" s="103" t="s">
        <v>9</v>
      </c>
      <c r="G37" s="104" t="s">
        <v>10</v>
      </c>
      <c r="H37" s="105" t="s">
        <v>29</v>
      </c>
      <c r="I37" s="106" t="s">
        <v>30</v>
      </c>
      <c r="J37" s="107" t="s">
        <v>54</v>
      </c>
      <c r="K37" s="108" t="s">
        <v>13</v>
      </c>
      <c r="L37" s="109" t="s">
        <v>30</v>
      </c>
      <c r="M37" s="110" t="s">
        <v>54</v>
      </c>
      <c r="N37" s="111" t="s">
        <v>13</v>
      </c>
      <c r="P37" s="747"/>
    </row>
    <row r="38" spans="1:16" ht="16.5" customHeight="1" x14ac:dyDescent="0.25">
      <c r="A38" s="955" t="s">
        <v>39</v>
      </c>
      <c r="B38" s="717" t="s">
        <v>55</v>
      </c>
      <c r="C38" s="641">
        <v>14</v>
      </c>
      <c r="D38" s="642">
        <v>117</v>
      </c>
      <c r="E38" s="642">
        <v>2000</v>
      </c>
      <c r="F38" s="631">
        <v>8</v>
      </c>
      <c r="G38" s="599">
        <f t="shared" ref="G38:G57" si="12">C38*D38*E38/1000000000*F38</f>
        <v>2.6207999999999999E-2</v>
      </c>
      <c r="H38" s="632">
        <f t="shared" ref="H38:H57" si="13">E38*P38/1000000*F38</f>
        <v>1.76</v>
      </c>
      <c r="I38" s="626">
        <f>K38*G38</f>
        <v>1928.9087999999999</v>
      </c>
      <c r="J38" s="623">
        <f t="shared" ref="J38:J57" si="14">K38*C38/1000</f>
        <v>1030.4000000000001</v>
      </c>
      <c r="K38" s="623">
        <v>73600</v>
      </c>
      <c r="L38" s="624">
        <f t="shared" ref="L38:L57" si="15">G38*N38</f>
        <v>2044.2239999999999</v>
      </c>
      <c r="M38" s="624">
        <f t="shared" ref="M38:M57" si="16">N38*C38/1000</f>
        <v>1092</v>
      </c>
      <c r="N38" s="606">
        <v>78000</v>
      </c>
      <c r="P38" s="51">
        <v>110</v>
      </c>
    </row>
    <row r="39" spans="1:16" ht="16.5" customHeight="1" x14ac:dyDescent="0.25">
      <c r="A39" s="956"/>
      <c r="B39" s="718"/>
      <c r="C39" s="643">
        <v>14</v>
      </c>
      <c r="D39" s="644">
        <v>117</v>
      </c>
      <c r="E39" s="644">
        <v>2500</v>
      </c>
      <c r="F39" s="633">
        <v>8</v>
      </c>
      <c r="G39" s="592">
        <f t="shared" si="12"/>
        <v>3.2759999999999997E-2</v>
      </c>
      <c r="H39" s="634">
        <f t="shared" si="13"/>
        <v>2.2000000000000002</v>
      </c>
      <c r="I39" s="627">
        <f t="shared" ref="I39:I57" si="17">K39*G39</f>
        <v>2411.136</v>
      </c>
      <c r="J39" s="94">
        <f t="shared" si="14"/>
        <v>1030.4000000000001</v>
      </c>
      <c r="K39" s="94">
        <v>73600</v>
      </c>
      <c r="L39" s="95">
        <f t="shared" si="15"/>
        <v>2555.2799999999997</v>
      </c>
      <c r="M39" s="95">
        <f t="shared" si="16"/>
        <v>1092</v>
      </c>
      <c r="N39" s="96">
        <v>78000</v>
      </c>
      <c r="P39" s="51">
        <v>110</v>
      </c>
    </row>
    <row r="40" spans="1:16" ht="16.5" customHeight="1" x14ac:dyDescent="0.25">
      <c r="A40" s="956"/>
      <c r="B40" s="718"/>
      <c r="C40" s="643">
        <v>14</v>
      </c>
      <c r="D40" s="644">
        <v>117</v>
      </c>
      <c r="E40" s="644">
        <v>3000</v>
      </c>
      <c r="F40" s="633">
        <v>8</v>
      </c>
      <c r="G40" s="592">
        <f t="shared" si="12"/>
        <v>3.9312E-2</v>
      </c>
      <c r="H40" s="634">
        <f t="shared" si="13"/>
        <v>2.64</v>
      </c>
      <c r="I40" s="627">
        <f t="shared" si="17"/>
        <v>2893.3631999999998</v>
      </c>
      <c r="J40" s="94">
        <f t="shared" si="14"/>
        <v>1030.4000000000001</v>
      </c>
      <c r="K40" s="94">
        <v>73600</v>
      </c>
      <c r="L40" s="95">
        <f t="shared" si="15"/>
        <v>3066.3359999999998</v>
      </c>
      <c r="M40" s="95">
        <f t="shared" si="16"/>
        <v>1092</v>
      </c>
      <c r="N40" s="96">
        <v>78000</v>
      </c>
      <c r="P40" s="51">
        <v>110</v>
      </c>
    </row>
    <row r="41" spans="1:16" ht="16.5" customHeight="1" thickBot="1" x14ac:dyDescent="0.3">
      <c r="A41" s="956"/>
      <c r="B41" s="907"/>
      <c r="C41" s="645">
        <v>14</v>
      </c>
      <c r="D41" s="646">
        <v>117</v>
      </c>
      <c r="E41" s="646">
        <v>4000</v>
      </c>
      <c r="F41" s="635">
        <v>8</v>
      </c>
      <c r="G41" s="608">
        <f t="shared" si="12"/>
        <v>5.2415999999999997E-2</v>
      </c>
      <c r="H41" s="636">
        <f t="shared" si="13"/>
        <v>3.52</v>
      </c>
      <c r="I41" s="628">
        <f t="shared" si="17"/>
        <v>3857.8175999999999</v>
      </c>
      <c r="J41" s="98">
        <f t="shared" si="14"/>
        <v>1030.4000000000001</v>
      </c>
      <c r="K41" s="98">
        <v>73600</v>
      </c>
      <c r="L41" s="97">
        <f t="shared" si="15"/>
        <v>4088.4479999999999</v>
      </c>
      <c r="M41" s="97">
        <f t="shared" si="16"/>
        <v>1092</v>
      </c>
      <c r="N41" s="99">
        <v>78000</v>
      </c>
      <c r="P41" s="51">
        <v>110</v>
      </c>
    </row>
    <row r="42" spans="1:16" ht="16.5" customHeight="1" x14ac:dyDescent="0.25">
      <c r="A42" s="956"/>
      <c r="B42" s="958" t="s">
        <v>34</v>
      </c>
      <c r="C42" s="641">
        <v>14</v>
      </c>
      <c r="D42" s="642">
        <v>117</v>
      </c>
      <c r="E42" s="642">
        <v>2000</v>
      </c>
      <c r="F42" s="631">
        <v>8</v>
      </c>
      <c r="G42" s="599">
        <f t="shared" si="12"/>
        <v>2.6207999999999999E-2</v>
      </c>
      <c r="H42" s="632">
        <f t="shared" si="13"/>
        <v>1.76</v>
      </c>
      <c r="I42" s="626">
        <f t="shared" si="17"/>
        <v>1598.6879999999999</v>
      </c>
      <c r="J42" s="623">
        <f t="shared" si="14"/>
        <v>854</v>
      </c>
      <c r="K42" s="623">
        <v>61000</v>
      </c>
      <c r="L42" s="624">
        <f t="shared" si="15"/>
        <v>1782.144</v>
      </c>
      <c r="M42" s="624">
        <f t="shared" si="16"/>
        <v>952</v>
      </c>
      <c r="N42" s="606">
        <v>68000</v>
      </c>
      <c r="P42" s="51">
        <v>110</v>
      </c>
    </row>
    <row r="43" spans="1:16" ht="16.5" customHeight="1" x14ac:dyDescent="0.25">
      <c r="A43" s="956"/>
      <c r="B43" s="718"/>
      <c r="C43" s="643">
        <v>14</v>
      </c>
      <c r="D43" s="644">
        <v>117</v>
      </c>
      <c r="E43" s="644">
        <v>2500</v>
      </c>
      <c r="F43" s="633">
        <v>8</v>
      </c>
      <c r="G43" s="592">
        <f t="shared" si="12"/>
        <v>3.2759999999999997E-2</v>
      </c>
      <c r="H43" s="634">
        <f t="shared" si="13"/>
        <v>2.2000000000000002</v>
      </c>
      <c r="I43" s="627">
        <f t="shared" si="17"/>
        <v>1998.36</v>
      </c>
      <c r="J43" s="94">
        <f t="shared" si="14"/>
        <v>854</v>
      </c>
      <c r="K43" s="94">
        <v>61000</v>
      </c>
      <c r="L43" s="95">
        <f t="shared" si="15"/>
        <v>2227.6799999999998</v>
      </c>
      <c r="M43" s="95">
        <f t="shared" si="16"/>
        <v>952</v>
      </c>
      <c r="N43" s="96">
        <v>68000</v>
      </c>
      <c r="P43" s="51">
        <v>110</v>
      </c>
    </row>
    <row r="44" spans="1:16" ht="16.5" customHeight="1" x14ac:dyDescent="0.25">
      <c r="A44" s="956"/>
      <c r="B44" s="718"/>
      <c r="C44" s="643">
        <v>14</v>
      </c>
      <c r="D44" s="644">
        <v>117</v>
      </c>
      <c r="E44" s="644">
        <v>3000</v>
      </c>
      <c r="F44" s="633">
        <v>8</v>
      </c>
      <c r="G44" s="592">
        <f t="shared" si="12"/>
        <v>3.9312E-2</v>
      </c>
      <c r="H44" s="634">
        <f t="shared" si="13"/>
        <v>2.64</v>
      </c>
      <c r="I44" s="627">
        <f t="shared" si="17"/>
        <v>2398.0320000000002</v>
      </c>
      <c r="J44" s="94">
        <f t="shared" si="14"/>
        <v>854</v>
      </c>
      <c r="K44" s="94">
        <v>61000</v>
      </c>
      <c r="L44" s="95">
        <f t="shared" si="15"/>
        <v>2673.2159999999999</v>
      </c>
      <c r="M44" s="95">
        <f t="shared" si="16"/>
        <v>952</v>
      </c>
      <c r="N44" s="96">
        <v>68000</v>
      </c>
      <c r="P44" s="51">
        <v>110</v>
      </c>
    </row>
    <row r="45" spans="1:16" ht="16.5" customHeight="1" thickBot="1" x14ac:dyDescent="0.3">
      <c r="A45" s="956"/>
      <c r="B45" s="907"/>
      <c r="C45" s="645">
        <v>14</v>
      </c>
      <c r="D45" s="646">
        <v>117</v>
      </c>
      <c r="E45" s="646">
        <v>4000</v>
      </c>
      <c r="F45" s="635">
        <v>8</v>
      </c>
      <c r="G45" s="608">
        <f t="shared" si="12"/>
        <v>5.2415999999999997E-2</v>
      </c>
      <c r="H45" s="636">
        <f t="shared" si="13"/>
        <v>3.52</v>
      </c>
      <c r="I45" s="628">
        <f t="shared" si="17"/>
        <v>3197.3759999999997</v>
      </c>
      <c r="J45" s="98">
        <f t="shared" si="14"/>
        <v>854</v>
      </c>
      <c r="K45" s="98">
        <v>61000</v>
      </c>
      <c r="L45" s="97">
        <f t="shared" si="15"/>
        <v>3564.288</v>
      </c>
      <c r="M45" s="97">
        <f t="shared" si="16"/>
        <v>952</v>
      </c>
      <c r="N45" s="99">
        <v>68000</v>
      </c>
      <c r="P45" s="51">
        <v>110</v>
      </c>
    </row>
    <row r="46" spans="1:16" ht="16.5" customHeight="1" x14ac:dyDescent="0.25">
      <c r="A46" s="956"/>
      <c r="B46" s="958" t="s">
        <v>34</v>
      </c>
      <c r="C46" s="641">
        <v>14</v>
      </c>
      <c r="D46" s="642">
        <v>145</v>
      </c>
      <c r="E46" s="642">
        <v>2000</v>
      </c>
      <c r="F46" s="631">
        <v>8</v>
      </c>
      <c r="G46" s="599">
        <f t="shared" si="12"/>
        <v>3.2480000000000002E-2</v>
      </c>
      <c r="H46" s="632">
        <f t="shared" si="13"/>
        <v>2.2080000000000002</v>
      </c>
      <c r="I46" s="626">
        <f t="shared" si="17"/>
        <v>1981.2800000000002</v>
      </c>
      <c r="J46" s="623">
        <f t="shared" si="14"/>
        <v>854</v>
      </c>
      <c r="K46" s="623">
        <v>61000</v>
      </c>
      <c r="L46" s="624">
        <f t="shared" si="15"/>
        <v>2208.6400000000003</v>
      </c>
      <c r="M46" s="624">
        <f t="shared" si="16"/>
        <v>952</v>
      </c>
      <c r="N46" s="606">
        <v>68000</v>
      </c>
      <c r="P46" s="51">
        <v>138</v>
      </c>
    </row>
    <row r="47" spans="1:16" ht="16.5" customHeight="1" x14ac:dyDescent="0.25">
      <c r="A47" s="956"/>
      <c r="B47" s="718"/>
      <c r="C47" s="643">
        <v>14</v>
      </c>
      <c r="D47" s="644">
        <v>145</v>
      </c>
      <c r="E47" s="644">
        <v>2500</v>
      </c>
      <c r="F47" s="633">
        <v>8</v>
      </c>
      <c r="G47" s="592">
        <f t="shared" si="12"/>
        <v>4.0599999999999997E-2</v>
      </c>
      <c r="H47" s="634">
        <f t="shared" si="13"/>
        <v>2.76</v>
      </c>
      <c r="I47" s="627">
        <f t="shared" si="17"/>
        <v>2476.6</v>
      </c>
      <c r="J47" s="94">
        <f t="shared" si="14"/>
        <v>854</v>
      </c>
      <c r="K47" s="94">
        <v>61000</v>
      </c>
      <c r="L47" s="95">
        <f t="shared" si="15"/>
        <v>2760.7999999999997</v>
      </c>
      <c r="M47" s="95">
        <f t="shared" si="16"/>
        <v>952</v>
      </c>
      <c r="N47" s="96">
        <v>68000</v>
      </c>
      <c r="P47" s="51">
        <v>138</v>
      </c>
    </row>
    <row r="48" spans="1:16" ht="16.5" customHeight="1" x14ac:dyDescent="0.25">
      <c r="A48" s="956"/>
      <c r="B48" s="718"/>
      <c r="C48" s="643">
        <v>14</v>
      </c>
      <c r="D48" s="644">
        <v>145</v>
      </c>
      <c r="E48" s="644">
        <v>3000</v>
      </c>
      <c r="F48" s="633">
        <v>8</v>
      </c>
      <c r="G48" s="592">
        <f t="shared" si="12"/>
        <v>4.8719999999999999E-2</v>
      </c>
      <c r="H48" s="634">
        <f t="shared" si="13"/>
        <v>3.3119999999999998</v>
      </c>
      <c r="I48" s="627">
        <f t="shared" si="17"/>
        <v>2971.92</v>
      </c>
      <c r="J48" s="94">
        <f t="shared" si="14"/>
        <v>854</v>
      </c>
      <c r="K48" s="94">
        <v>61000</v>
      </c>
      <c r="L48" s="95">
        <f t="shared" si="15"/>
        <v>3312.96</v>
      </c>
      <c r="M48" s="95">
        <f t="shared" si="16"/>
        <v>952</v>
      </c>
      <c r="N48" s="96">
        <v>68000</v>
      </c>
      <c r="P48" s="51">
        <v>138</v>
      </c>
    </row>
    <row r="49" spans="1:16" ht="16.5" customHeight="1" thickBot="1" x14ac:dyDescent="0.3">
      <c r="A49" s="956"/>
      <c r="B49" s="907"/>
      <c r="C49" s="647">
        <v>14</v>
      </c>
      <c r="D49" s="648">
        <v>145</v>
      </c>
      <c r="E49" s="648">
        <v>4000</v>
      </c>
      <c r="F49" s="637">
        <v>8</v>
      </c>
      <c r="G49" s="596">
        <f t="shared" si="12"/>
        <v>6.4960000000000004E-2</v>
      </c>
      <c r="H49" s="638">
        <f t="shared" si="13"/>
        <v>4.4160000000000004</v>
      </c>
      <c r="I49" s="629">
        <f t="shared" si="17"/>
        <v>3962.5600000000004</v>
      </c>
      <c r="J49" s="625">
        <f t="shared" si="14"/>
        <v>854</v>
      </c>
      <c r="K49" s="625">
        <v>61000</v>
      </c>
      <c r="L49" s="595">
        <f t="shared" si="15"/>
        <v>4417.2800000000007</v>
      </c>
      <c r="M49" s="595">
        <f t="shared" si="16"/>
        <v>952</v>
      </c>
      <c r="N49" s="597">
        <v>68000</v>
      </c>
      <c r="P49" s="51">
        <v>138</v>
      </c>
    </row>
    <row r="50" spans="1:16" ht="16.5" customHeight="1" x14ac:dyDescent="0.25">
      <c r="A50" s="956"/>
      <c r="B50" s="958" t="s">
        <v>55</v>
      </c>
      <c r="C50" s="641">
        <v>20</v>
      </c>
      <c r="D50" s="642">
        <v>135</v>
      </c>
      <c r="E50" s="642">
        <v>2000</v>
      </c>
      <c r="F50" s="631">
        <v>5</v>
      </c>
      <c r="G50" s="599">
        <f t="shared" si="12"/>
        <v>2.7000000000000003E-2</v>
      </c>
      <c r="H50" s="632">
        <f t="shared" si="13"/>
        <v>1.1000000000000001</v>
      </c>
      <c r="I50" s="626">
        <f t="shared" si="17"/>
        <v>1987.2000000000003</v>
      </c>
      <c r="J50" s="623">
        <f t="shared" si="14"/>
        <v>1472</v>
      </c>
      <c r="K50" s="623">
        <v>73600</v>
      </c>
      <c r="L50" s="624">
        <f t="shared" si="15"/>
        <v>1987.2000000000003</v>
      </c>
      <c r="M50" s="624">
        <f t="shared" si="16"/>
        <v>1472</v>
      </c>
      <c r="N50" s="606">
        <v>73600</v>
      </c>
      <c r="P50" s="51">
        <v>110</v>
      </c>
    </row>
    <row r="51" spans="1:16" ht="16.5" customHeight="1" x14ac:dyDescent="0.25">
      <c r="A51" s="956"/>
      <c r="B51" s="718"/>
      <c r="C51" s="643">
        <v>20</v>
      </c>
      <c r="D51" s="644">
        <v>135</v>
      </c>
      <c r="E51" s="644">
        <v>2500</v>
      </c>
      <c r="F51" s="633">
        <v>5</v>
      </c>
      <c r="G51" s="592">
        <f t="shared" si="12"/>
        <v>3.3750000000000002E-2</v>
      </c>
      <c r="H51" s="634">
        <f t="shared" si="13"/>
        <v>1.375</v>
      </c>
      <c r="I51" s="627">
        <f t="shared" si="17"/>
        <v>2484</v>
      </c>
      <c r="J51" s="94">
        <f t="shared" si="14"/>
        <v>1472</v>
      </c>
      <c r="K51" s="94">
        <v>73600</v>
      </c>
      <c r="L51" s="95">
        <f t="shared" si="15"/>
        <v>2484</v>
      </c>
      <c r="M51" s="95">
        <f t="shared" si="16"/>
        <v>1472</v>
      </c>
      <c r="N51" s="96">
        <v>73600</v>
      </c>
      <c r="P51" s="51">
        <v>110</v>
      </c>
    </row>
    <row r="52" spans="1:16" ht="16.5" customHeight="1" x14ac:dyDescent="0.25">
      <c r="A52" s="956"/>
      <c r="B52" s="718"/>
      <c r="C52" s="643">
        <v>20</v>
      </c>
      <c r="D52" s="644">
        <v>135</v>
      </c>
      <c r="E52" s="644">
        <v>3000</v>
      </c>
      <c r="F52" s="633">
        <v>5</v>
      </c>
      <c r="G52" s="592">
        <f t="shared" si="12"/>
        <v>4.0499999999999994E-2</v>
      </c>
      <c r="H52" s="634">
        <f t="shared" si="13"/>
        <v>1.6500000000000001</v>
      </c>
      <c r="I52" s="627">
        <f t="shared" si="17"/>
        <v>2980.7999999999997</v>
      </c>
      <c r="J52" s="94">
        <f t="shared" si="14"/>
        <v>1472</v>
      </c>
      <c r="K52" s="94">
        <v>73600</v>
      </c>
      <c r="L52" s="95">
        <f t="shared" si="15"/>
        <v>2980.7999999999997</v>
      </c>
      <c r="M52" s="95">
        <f t="shared" si="16"/>
        <v>1472</v>
      </c>
      <c r="N52" s="96">
        <v>73600</v>
      </c>
      <c r="P52" s="51">
        <v>110</v>
      </c>
    </row>
    <row r="53" spans="1:16" ht="16.5" customHeight="1" thickBot="1" x14ac:dyDescent="0.3">
      <c r="A53" s="956"/>
      <c r="B53" s="907"/>
      <c r="C53" s="645">
        <v>20</v>
      </c>
      <c r="D53" s="646">
        <v>135</v>
      </c>
      <c r="E53" s="646">
        <v>4000</v>
      </c>
      <c r="F53" s="635">
        <v>5</v>
      </c>
      <c r="G53" s="608">
        <f t="shared" si="12"/>
        <v>5.4000000000000006E-2</v>
      </c>
      <c r="H53" s="636">
        <f t="shared" si="13"/>
        <v>2.2000000000000002</v>
      </c>
      <c r="I53" s="628">
        <f t="shared" si="17"/>
        <v>3974.4000000000005</v>
      </c>
      <c r="J53" s="98">
        <f t="shared" si="14"/>
        <v>1472</v>
      </c>
      <c r="K53" s="98">
        <v>73600</v>
      </c>
      <c r="L53" s="97">
        <f t="shared" si="15"/>
        <v>3974.4000000000005</v>
      </c>
      <c r="M53" s="97">
        <f t="shared" si="16"/>
        <v>1472</v>
      </c>
      <c r="N53" s="99">
        <v>73600</v>
      </c>
      <c r="P53" s="51">
        <v>110</v>
      </c>
    </row>
    <row r="54" spans="1:16" ht="16.5" customHeight="1" x14ac:dyDescent="0.25">
      <c r="A54" s="956"/>
      <c r="B54" s="958" t="s">
        <v>34</v>
      </c>
      <c r="C54" s="649">
        <v>20</v>
      </c>
      <c r="D54" s="650">
        <v>135</v>
      </c>
      <c r="E54" s="650">
        <v>2000</v>
      </c>
      <c r="F54" s="639">
        <v>5</v>
      </c>
      <c r="G54" s="590">
        <f t="shared" si="12"/>
        <v>2.7000000000000003E-2</v>
      </c>
      <c r="H54" s="640">
        <f t="shared" si="13"/>
        <v>1.3800000000000001</v>
      </c>
      <c r="I54" s="630">
        <f t="shared" si="17"/>
        <v>1701.0000000000002</v>
      </c>
      <c r="J54" s="621">
        <f t="shared" si="14"/>
        <v>1260</v>
      </c>
      <c r="K54" s="621">
        <v>63000</v>
      </c>
      <c r="L54" s="622">
        <f t="shared" si="15"/>
        <v>1836.0000000000002</v>
      </c>
      <c r="M54" s="622">
        <f t="shared" si="16"/>
        <v>1360</v>
      </c>
      <c r="N54" s="113">
        <v>68000</v>
      </c>
      <c r="P54" s="51">
        <v>138</v>
      </c>
    </row>
    <row r="55" spans="1:16" ht="16.5" customHeight="1" x14ac:dyDescent="0.25">
      <c r="A55" s="956"/>
      <c r="B55" s="718"/>
      <c r="C55" s="643">
        <v>20</v>
      </c>
      <c r="D55" s="644">
        <v>135</v>
      </c>
      <c r="E55" s="644">
        <v>2500</v>
      </c>
      <c r="F55" s="633">
        <v>5</v>
      </c>
      <c r="G55" s="592">
        <f t="shared" si="12"/>
        <v>3.3750000000000002E-2</v>
      </c>
      <c r="H55" s="634">
        <f t="shared" si="13"/>
        <v>1.7249999999999999</v>
      </c>
      <c r="I55" s="627">
        <f t="shared" si="17"/>
        <v>2126.25</v>
      </c>
      <c r="J55" s="94">
        <f t="shared" si="14"/>
        <v>1260</v>
      </c>
      <c r="K55" s="94">
        <v>63000</v>
      </c>
      <c r="L55" s="95">
        <f t="shared" si="15"/>
        <v>2295</v>
      </c>
      <c r="M55" s="95">
        <f t="shared" si="16"/>
        <v>1360</v>
      </c>
      <c r="N55" s="96">
        <v>68000</v>
      </c>
      <c r="P55" s="51">
        <v>138</v>
      </c>
    </row>
    <row r="56" spans="1:16" ht="16.5" customHeight="1" x14ac:dyDescent="0.25">
      <c r="A56" s="956"/>
      <c r="B56" s="718"/>
      <c r="C56" s="643">
        <v>20</v>
      </c>
      <c r="D56" s="644">
        <v>135</v>
      </c>
      <c r="E56" s="644">
        <v>3000</v>
      </c>
      <c r="F56" s="633">
        <v>5</v>
      </c>
      <c r="G56" s="592">
        <f t="shared" si="12"/>
        <v>4.0499999999999994E-2</v>
      </c>
      <c r="H56" s="634">
        <f t="shared" si="13"/>
        <v>2.0699999999999998</v>
      </c>
      <c r="I56" s="627">
        <f t="shared" si="17"/>
        <v>2551.4999999999995</v>
      </c>
      <c r="J56" s="94">
        <f t="shared" si="14"/>
        <v>1260</v>
      </c>
      <c r="K56" s="94">
        <v>63000</v>
      </c>
      <c r="L56" s="95">
        <f t="shared" si="15"/>
        <v>2753.9999999999995</v>
      </c>
      <c r="M56" s="95">
        <f t="shared" si="16"/>
        <v>1360</v>
      </c>
      <c r="N56" s="96">
        <v>68000</v>
      </c>
      <c r="P56" s="51">
        <v>138</v>
      </c>
    </row>
    <row r="57" spans="1:16" ht="16.5" customHeight="1" thickBot="1" x14ac:dyDescent="0.3">
      <c r="A57" s="957"/>
      <c r="B57" s="720"/>
      <c r="C57" s="645">
        <v>20</v>
      </c>
      <c r="D57" s="646">
        <v>135</v>
      </c>
      <c r="E57" s="646">
        <v>4000</v>
      </c>
      <c r="F57" s="635">
        <v>5</v>
      </c>
      <c r="G57" s="608">
        <f t="shared" si="12"/>
        <v>5.4000000000000006E-2</v>
      </c>
      <c r="H57" s="636">
        <f t="shared" si="13"/>
        <v>2.7600000000000002</v>
      </c>
      <c r="I57" s="628">
        <f t="shared" si="17"/>
        <v>3402.0000000000005</v>
      </c>
      <c r="J57" s="98">
        <f t="shared" si="14"/>
        <v>1260</v>
      </c>
      <c r="K57" s="98">
        <v>63000</v>
      </c>
      <c r="L57" s="97">
        <f t="shared" si="15"/>
        <v>3672.0000000000005</v>
      </c>
      <c r="M57" s="97">
        <f t="shared" si="16"/>
        <v>1360</v>
      </c>
      <c r="N57" s="99">
        <v>68000</v>
      </c>
      <c r="P57" s="51">
        <v>138</v>
      </c>
    </row>
    <row r="58" spans="1:16" s="1" customFormat="1" ht="15" customHeight="1" x14ac:dyDescent="0.25">
      <c r="A58" s="947" t="s">
        <v>15</v>
      </c>
      <c r="B58" s="947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</row>
    <row r="59" spans="1:16" s="1" customFormat="1" ht="14.25" customHeight="1" x14ac:dyDescent="0.2">
      <c r="A59" s="699" t="s">
        <v>16</v>
      </c>
      <c r="B59" s="699"/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699"/>
      <c r="N59" s="699"/>
    </row>
    <row r="60" spans="1:16" s="1" customFormat="1" ht="15" customHeight="1" x14ac:dyDescent="0.2">
      <c r="A60" s="699" t="s">
        <v>36</v>
      </c>
      <c r="B60" s="699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</row>
    <row r="61" spans="1:16" s="1" customFormat="1" ht="15.75" customHeight="1" x14ac:dyDescent="0.2">
      <c r="A61" s="944" t="s">
        <v>18</v>
      </c>
      <c r="B61" s="944"/>
      <c r="C61" s="944"/>
      <c r="D61" s="944"/>
      <c r="E61" s="944"/>
      <c r="F61" s="944"/>
      <c r="G61" s="944"/>
      <c r="H61" s="944"/>
      <c r="I61" s="944"/>
      <c r="J61" s="944"/>
      <c r="K61" s="944"/>
      <c r="L61" s="944"/>
      <c r="M61" s="944"/>
      <c r="N61" s="944"/>
    </row>
  </sheetData>
  <mergeCells count="36">
    <mergeCell ref="A32:N32"/>
    <mergeCell ref="B14:B17"/>
    <mergeCell ref="B18:B21"/>
    <mergeCell ref="B22:B25"/>
    <mergeCell ref="B26:B29"/>
    <mergeCell ref="A14:A29"/>
    <mergeCell ref="P3:P4"/>
    <mergeCell ref="A58:N58"/>
    <mergeCell ref="A59:N59"/>
    <mergeCell ref="A60:N60"/>
    <mergeCell ref="A33:N33"/>
    <mergeCell ref="P36:P37"/>
    <mergeCell ref="A30:N30"/>
    <mergeCell ref="A31:N31"/>
    <mergeCell ref="B3:B4"/>
    <mergeCell ref="B5:B8"/>
    <mergeCell ref="B9:B12"/>
    <mergeCell ref="A5:A12"/>
    <mergeCell ref="B36:B37"/>
    <mergeCell ref="A38:A57"/>
    <mergeCell ref="B38:B41"/>
    <mergeCell ref="B42:B45"/>
    <mergeCell ref="A61:N61"/>
    <mergeCell ref="A34:N35"/>
    <mergeCell ref="A36:A37"/>
    <mergeCell ref="F36:H36"/>
    <mergeCell ref="I36:K36"/>
    <mergeCell ref="L36:N36"/>
    <mergeCell ref="B46:B49"/>
    <mergeCell ref="B50:B53"/>
    <mergeCell ref="B54:B57"/>
    <mergeCell ref="A1:N2"/>
    <mergeCell ref="A3:A4"/>
    <mergeCell ref="F3:H3"/>
    <mergeCell ref="I3:K3"/>
    <mergeCell ref="L3:N3"/>
  </mergeCells>
  <hyperlinks>
    <hyperlink ref="A61" r:id="rId1"/>
    <hyperlink ref="A33" r:id="rId2"/>
  </hyperlinks>
  <pageMargins left="0.7" right="0.7" top="0.75" bottom="0.75" header="0.511811023622047" footer="0.511811023622047"/>
  <pageSetup paperSize="9" scale="97" orientation="landscape" horizontalDpi="300" verticalDpi="300" r:id="rId3"/>
  <rowBreaks count="1" manualBreakCount="1">
    <brk id="33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J126"/>
  <sheetViews>
    <sheetView topLeftCell="A97" zoomScaleNormal="100" workbookViewId="0">
      <selection activeCell="V79" sqref="V79"/>
    </sheetView>
  </sheetViews>
  <sheetFormatPr defaultColWidth="9.140625" defaultRowHeight="15" x14ac:dyDescent="0.25"/>
  <cols>
    <col min="1" max="1" width="30.85546875" style="1" customWidth="1"/>
    <col min="2" max="2" width="7.5703125" style="48" customWidth="1"/>
    <col min="3" max="4" width="7.5703125" style="49" customWidth="1"/>
    <col min="5" max="5" width="6.85546875" style="1" customWidth="1"/>
    <col min="6" max="6" width="6.5703125" style="1" customWidth="1"/>
    <col min="7" max="7" width="8" style="1" customWidth="1"/>
    <col min="8" max="8" width="7.85546875" style="1" customWidth="1"/>
    <col min="9" max="10" width="8" style="1" customWidth="1"/>
    <col min="11" max="11" width="8.85546875" style="1" customWidth="1"/>
    <col min="12" max="13" width="7.7109375" style="1" customWidth="1"/>
    <col min="14" max="14" width="7.85546875" style="50" customWidth="1"/>
    <col min="15" max="15" width="17.42578125" style="1" customWidth="1"/>
    <col min="16" max="16" width="9.140625" style="51"/>
    <col min="17" max="1024" width="9.140625" style="1"/>
  </cols>
  <sheetData>
    <row r="1" spans="1:16" ht="13.5" customHeight="1" x14ac:dyDescent="0.25">
      <c r="A1" s="766" t="s">
        <v>58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</row>
    <row r="2" spans="1:16" ht="18" customHeight="1" x14ac:dyDescent="0.25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P2" s="52">
        <v>36</v>
      </c>
    </row>
    <row r="3" spans="1:16" ht="31.5" customHeight="1" x14ac:dyDescent="0.25">
      <c r="A3" s="946" t="s">
        <v>1</v>
      </c>
      <c r="B3" s="80" t="s">
        <v>2</v>
      </c>
      <c r="C3" s="81" t="s">
        <v>3</v>
      </c>
      <c r="D3" s="81" t="s">
        <v>4</v>
      </c>
      <c r="E3" s="959" t="s">
        <v>5</v>
      </c>
      <c r="F3" s="941" t="s">
        <v>45</v>
      </c>
      <c r="G3" s="941"/>
      <c r="H3" s="941"/>
      <c r="I3" s="942" t="s">
        <v>52</v>
      </c>
      <c r="J3" s="942"/>
      <c r="K3" s="942"/>
      <c r="L3" s="943" t="s">
        <v>53</v>
      </c>
      <c r="M3" s="943"/>
      <c r="N3" s="943"/>
      <c r="P3" s="747" t="s">
        <v>26</v>
      </c>
    </row>
    <row r="4" spans="1:16" s="16" customFormat="1" ht="17.25" customHeight="1" x14ac:dyDescent="0.25">
      <c r="A4" s="946"/>
      <c r="B4" s="101" t="s">
        <v>8</v>
      </c>
      <c r="C4" s="102" t="s">
        <v>8</v>
      </c>
      <c r="D4" s="102" t="s">
        <v>8</v>
      </c>
      <c r="E4" s="959"/>
      <c r="F4" s="103" t="s">
        <v>9</v>
      </c>
      <c r="G4" s="104" t="s">
        <v>10</v>
      </c>
      <c r="H4" s="105" t="s">
        <v>29</v>
      </c>
      <c r="I4" s="106" t="s">
        <v>30</v>
      </c>
      <c r="J4" s="107" t="s">
        <v>54</v>
      </c>
      <c r="K4" s="108" t="s">
        <v>13</v>
      </c>
      <c r="L4" s="109" t="s">
        <v>30</v>
      </c>
      <c r="M4" s="110" t="s">
        <v>54</v>
      </c>
      <c r="N4" s="111" t="s">
        <v>13</v>
      </c>
      <c r="P4" s="747"/>
    </row>
    <row r="5" spans="1:16" ht="12.75" customHeight="1" x14ac:dyDescent="0.25">
      <c r="A5" s="112" t="s">
        <v>59</v>
      </c>
      <c r="B5" s="117">
        <v>16</v>
      </c>
      <c r="C5" s="118">
        <v>96</v>
      </c>
      <c r="D5" s="118">
        <v>400</v>
      </c>
      <c r="E5" s="119" t="s">
        <v>60</v>
      </c>
      <c r="F5" s="85">
        <v>10</v>
      </c>
      <c r="G5" s="86">
        <f t="shared" ref="G5:G12" si="0">B5*C5*D5/1000000000*F5</f>
        <v>6.1440000000000002E-3</v>
      </c>
      <c r="H5" s="87">
        <f t="shared" ref="H5:H12" si="1">D5*P5/1000000*F5</f>
        <v>0.35200000000000004</v>
      </c>
      <c r="I5" s="88">
        <f t="shared" ref="I5:I12" si="2">K5*G5</f>
        <v>207.66720000000001</v>
      </c>
      <c r="J5" s="120">
        <f t="shared" ref="J5:J12" si="3">K5*B5/1000</f>
        <v>540.79999999999995</v>
      </c>
      <c r="K5" s="89">
        <v>33800</v>
      </c>
      <c r="L5" s="90">
        <f t="shared" ref="L5:L12" si="4">G5*N5</f>
        <v>243.54816</v>
      </c>
      <c r="M5" s="121">
        <f t="shared" ref="M5:M12" si="5">N5*B5/1000</f>
        <v>634.24</v>
      </c>
      <c r="N5" s="91">
        <v>39640</v>
      </c>
      <c r="P5" s="51">
        <v>88</v>
      </c>
    </row>
    <row r="6" spans="1:16" ht="12.75" customHeight="1" x14ac:dyDescent="0.25">
      <c r="A6" s="63" t="s">
        <v>59</v>
      </c>
      <c r="B6" s="122">
        <v>16</v>
      </c>
      <c r="C6" s="123">
        <v>96</v>
      </c>
      <c r="D6" s="65">
        <v>500</v>
      </c>
      <c r="E6" s="66" t="s">
        <v>60</v>
      </c>
      <c r="F6" s="55">
        <v>10</v>
      </c>
      <c r="G6" s="56">
        <f t="shared" si="0"/>
        <v>7.6800000000000002E-3</v>
      </c>
      <c r="H6" s="57">
        <f t="shared" si="1"/>
        <v>0.43999999999999995</v>
      </c>
      <c r="I6" s="58">
        <f t="shared" si="2"/>
        <v>259.584</v>
      </c>
      <c r="J6" s="124">
        <f t="shared" si="3"/>
        <v>540.79999999999995</v>
      </c>
      <c r="K6" s="59">
        <v>33800</v>
      </c>
      <c r="L6" s="60">
        <f t="shared" si="4"/>
        <v>304.43520000000001</v>
      </c>
      <c r="M6" s="125">
        <f t="shared" si="5"/>
        <v>634.24</v>
      </c>
      <c r="N6" s="61">
        <v>39640</v>
      </c>
      <c r="P6" s="51">
        <v>88</v>
      </c>
    </row>
    <row r="7" spans="1:16" ht="12.75" customHeight="1" x14ac:dyDescent="0.25">
      <c r="A7" s="63" t="s">
        <v>59</v>
      </c>
      <c r="B7" s="122">
        <v>16</v>
      </c>
      <c r="C7" s="123">
        <v>96</v>
      </c>
      <c r="D7" s="65">
        <v>600</v>
      </c>
      <c r="E7" s="66" t="s">
        <v>60</v>
      </c>
      <c r="F7" s="55">
        <v>10</v>
      </c>
      <c r="G7" s="56">
        <f t="shared" si="0"/>
        <v>9.2160000000000002E-3</v>
      </c>
      <c r="H7" s="57">
        <f t="shared" si="1"/>
        <v>0.52800000000000002</v>
      </c>
      <c r="I7" s="58">
        <f t="shared" si="2"/>
        <v>311.50080000000003</v>
      </c>
      <c r="J7" s="124">
        <f t="shared" si="3"/>
        <v>540.79999999999995</v>
      </c>
      <c r="K7" s="59">
        <v>33800</v>
      </c>
      <c r="L7" s="60">
        <f t="shared" si="4"/>
        <v>365.32224000000002</v>
      </c>
      <c r="M7" s="125">
        <f t="shared" si="5"/>
        <v>634.24</v>
      </c>
      <c r="N7" s="61">
        <v>39640</v>
      </c>
      <c r="P7" s="51">
        <v>88</v>
      </c>
    </row>
    <row r="8" spans="1:16" ht="12.75" customHeight="1" x14ac:dyDescent="0.25">
      <c r="A8" s="63" t="s">
        <v>59</v>
      </c>
      <c r="B8" s="122">
        <v>16</v>
      </c>
      <c r="C8" s="123">
        <v>96</v>
      </c>
      <c r="D8" s="65">
        <v>700</v>
      </c>
      <c r="E8" s="66" t="s">
        <v>60</v>
      </c>
      <c r="F8" s="55">
        <v>10</v>
      </c>
      <c r="G8" s="56">
        <f t="shared" si="0"/>
        <v>1.0751999999999999E-2</v>
      </c>
      <c r="H8" s="57">
        <f t="shared" si="1"/>
        <v>0.61599999999999999</v>
      </c>
      <c r="I8" s="58">
        <f t="shared" si="2"/>
        <v>363.41759999999999</v>
      </c>
      <c r="J8" s="124">
        <f t="shared" si="3"/>
        <v>540.79999999999995</v>
      </c>
      <c r="K8" s="59">
        <v>33800</v>
      </c>
      <c r="L8" s="60">
        <f t="shared" si="4"/>
        <v>426.20927999999998</v>
      </c>
      <c r="M8" s="125">
        <f t="shared" si="5"/>
        <v>634.24</v>
      </c>
      <c r="N8" s="61">
        <v>39640</v>
      </c>
      <c r="P8" s="51">
        <v>88</v>
      </c>
    </row>
    <row r="9" spans="1:16" ht="12.75" customHeight="1" x14ac:dyDescent="0.25">
      <c r="A9" s="63" t="s">
        <v>59</v>
      </c>
      <c r="B9" s="122">
        <v>16</v>
      </c>
      <c r="C9" s="123">
        <v>96</v>
      </c>
      <c r="D9" s="65">
        <v>800</v>
      </c>
      <c r="E9" s="66" t="s">
        <v>60</v>
      </c>
      <c r="F9" s="55">
        <v>10</v>
      </c>
      <c r="G9" s="56">
        <f t="shared" si="0"/>
        <v>1.2288E-2</v>
      </c>
      <c r="H9" s="57">
        <f t="shared" si="1"/>
        <v>0</v>
      </c>
      <c r="I9" s="58">
        <f t="shared" si="2"/>
        <v>415.33440000000002</v>
      </c>
      <c r="J9" s="124">
        <f t="shared" si="3"/>
        <v>540.79999999999995</v>
      </c>
      <c r="K9" s="59">
        <v>33800</v>
      </c>
      <c r="L9" s="60">
        <f t="shared" si="4"/>
        <v>487.09631999999999</v>
      </c>
      <c r="M9" s="125">
        <f t="shared" si="5"/>
        <v>634.24</v>
      </c>
      <c r="N9" s="61">
        <v>39640</v>
      </c>
    </row>
    <row r="10" spans="1:16" ht="12.75" customHeight="1" x14ac:dyDescent="0.25">
      <c r="A10" s="63" t="s">
        <v>59</v>
      </c>
      <c r="B10" s="122">
        <v>16</v>
      </c>
      <c r="C10" s="123">
        <v>96</v>
      </c>
      <c r="D10" s="65">
        <v>900</v>
      </c>
      <c r="E10" s="66" t="s">
        <v>60</v>
      </c>
      <c r="F10" s="55">
        <v>10</v>
      </c>
      <c r="G10" s="56">
        <f t="shared" si="0"/>
        <v>1.3823999999999999E-2</v>
      </c>
      <c r="H10" s="57">
        <f t="shared" si="1"/>
        <v>0.79200000000000004</v>
      </c>
      <c r="I10" s="58">
        <f t="shared" si="2"/>
        <v>467.25119999999998</v>
      </c>
      <c r="J10" s="124">
        <f t="shared" si="3"/>
        <v>540.79999999999995</v>
      </c>
      <c r="K10" s="59">
        <v>33800</v>
      </c>
      <c r="L10" s="60">
        <f t="shared" si="4"/>
        <v>547.98335999999995</v>
      </c>
      <c r="M10" s="125">
        <f t="shared" si="5"/>
        <v>634.24</v>
      </c>
      <c r="N10" s="61">
        <v>39640</v>
      </c>
      <c r="P10" s="51">
        <v>88</v>
      </c>
    </row>
    <row r="11" spans="1:16" ht="12.75" customHeight="1" x14ac:dyDescent="0.25">
      <c r="A11" s="63" t="s">
        <v>59</v>
      </c>
      <c r="B11" s="122">
        <v>16</v>
      </c>
      <c r="C11" s="123">
        <v>96</v>
      </c>
      <c r="D11" s="65">
        <v>1000</v>
      </c>
      <c r="E11" s="66" t="s">
        <v>60</v>
      </c>
      <c r="F11" s="55">
        <v>10</v>
      </c>
      <c r="G11" s="56">
        <f t="shared" si="0"/>
        <v>1.536E-2</v>
      </c>
      <c r="H11" s="57">
        <f t="shared" si="1"/>
        <v>0.87999999999999989</v>
      </c>
      <c r="I11" s="58">
        <f t="shared" si="2"/>
        <v>519.16800000000001</v>
      </c>
      <c r="J11" s="124">
        <f t="shared" si="3"/>
        <v>540.79999999999995</v>
      </c>
      <c r="K11" s="59">
        <v>33800</v>
      </c>
      <c r="L11" s="60">
        <f t="shared" si="4"/>
        <v>608.87040000000002</v>
      </c>
      <c r="M11" s="125">
        <f t="shared" si="5"/>
        <v>634.24</v>
      </c>
      <c r="N11" s="61">
        <v>39640</v>
      </c>
      <c r="P11" s="51">
        <v>88</v>
      </c>
    </row>
    <row r="12" spans="1:16" ht="12.75" customHeight="1" x14ac:dyDescent="0.25">
      <c r="A12" s="63" t="s">
        <v>59</v>
      </c>
      <c r="B12" s="122">
        <v>16</v>
      </c>
      <c r="C12" s="123">
        <v>96</v>
      </c>
      <c r="D12" s="65">
        <v>1100</v>
      </c>
      <c r="E12" s="66" t="s">
        <v>60</v>
      </c>
      <c r="F12" s="55">
        <v>10</v>
      </c>
      <c r="G12" s="56">
        <f t="shared" si="0"/>
        <v>1.6896000000000001E-2</v>
      </c>
      <c r="H12" s="57">
        <f t="shared" si="1"/>
        <v>0.96799999999999997</v>
      </c>
      <c r="I12" s="58">
        <f t="shared" si="2"/>
        <v>571.08480000000009</v>
      </c>
      <c r="J12" s="124">
        <f t="shared" si="3"/>
        <v>540.79999999999995</v>
      </c>
      <c r="K12" s="59">
        <v>33800</v>
      </c>
      <c r="L12" s="60">
        <f t="shared" si="4"/>
        <v>669.75744000000009</v>
      </c>
      <c r="M12" s="125">
        <f t="shared" si="5"/>
        <v>634.24</v>
      </c>
      <c r="N12" s="61">
        <v>39640</v>
      </c>
      <c r="P12" s="51">
        <v>88</v>
      </c>
    </row>
    <row r="13" spans="1:16" ht="5.25" customHeight="1" x14ac:dyDescent="0.25">
      <c r="A13" s="63"/>
      <c r="B13" s="122"/>
      <c r="C13" s="123"/>
      <c r="D13" s="65"/>
      <c r="E13" s="66"/>
      <c r="F13" s="55"/>
      <c r="G13" s="56"/>
      <c r="H13" s="57"/>
      <c r="I13" s="58"/>
      <c r="J13" s="124"/>
      <c r="K13" s="59"/>
      <c r="L13" s="60"/>
      <c r="M13" s="125"/>
      <c r="N13" s="61"/>
    </row>
    <row r="14" spans="1:16" ht="12.75" customHeight="1" x14ac:dyDescent="0.25">
      <c r="A14" s="63" t="s">
        <v>59</v>
      </c>
      <c r="B14" s="122">
        <v>16</v>
      </c>
      <c r="C14" s="123">
        <v>96</v>
      </c>
      <c r="D14" s="65">
        <v>1200</v>
      </c>
      <c r="E14" s="66" t="s">
        <v>60</v>
      </c>
      <c r="F14" s="55">
        <v>10</v>
      </c>
      <c r="G14" s="56">
        <f t="shared" ref="G14:G19" si="6">B14*C14*D14/1000000000*F14</f>
        <v>1.8432E-2</v>
      </c>
      <c r="H14" s="57">
        <f t="shared" ref="H14:H19" si="7">D14*P14/1000000*F14</f>
        <v>1.056</v>
      </c>
      <c r="I14" s="58">
        <f t="shared" ref="I14:I19" si="8">K14*G14</f>
        <v>898.92863999999997</v>
      </c>
      <c r="J14" s="124">
        <f t="shared" ref="J14:J19" si="9">K14*B14/1000</f>
        <v>780.32</v>
      </c>
      <c r="K14" s="59">
        <v>48770</v>
      </c>
      <c r="L14" s="60">
        <f t="shared" ref="L14:L19" si="10">G14*N14</f>
        <v>1053.7574400000001</v>
      </c>
      <c r="M14" s="125">
        <f t="shared" ref="M14:M19" si="11">N14*B14/1000</f>
        <v>914.72</v>
      </c>
      <c r="N14" s="61">
        <v>57170</v>
      </c>
      <c r="P14" s="51">
        <v>88</v>
      </c>
    </row>
    <row r="15" spans="1:16" ht="12.75" customHeight="1" x14ac:dyDescent="0.25">
      <c r="A15" s="63" t="s">
        <v>59</v>
      </c>
      <c r="B15" s="122">
        <v>16</v>
      </c>
      <c r="C15" s="123">
        <v>96</v>
      </c>
      <c r="D15" s="65">
        <v>1300</v>
      </c>
      <c r="E15" s="66" t="s">
        <v>60</v>
      </c>
      <c r="F15" s="55">
        <v>10</v>
      </c>
      <c r="G15" s="56">
        <f t="shared" si="6"/>
        <v>1.9968E-2</v>
      </c>
      <c r="H15" s="57">
        <f t="shared" si="7"/>
        <v>1.1440000000000001</v>
      </c>
      <c r="I15" s="58">
        <f t="shared" si="8"/>
        <v>973.83935999999994</v>
      </c>
      <c r="J15" s="124">
        <f t="shared" si="9"/>
        <v>780.32</v>
      </c>
      <c r="K15" s="59">
        <v>48770</v>
      </c>
      <c r="L15" s="60">
        <f t="shared" si="10"/>
        <v>1141.5705599999999</v>
      </c>
      <c r="M15" s="125">
        <f t="shared" si="11"/>
        <v>914.72</v>
      </c>
      <c r="N15" s="61">
        <v>57170</v>
      </c>
      <c r="P15" s="51">
        <v>88</v>
      </c>
    </row>
    <row r="16" spans="1:16" ht="12.75" customHeight="1" x14ac:dyDescent="0.25">
      <c r="A16" s="63" t="s">
        <v>59</v>
      </c>
      <c r="B16" s="122">
        <v>16</v>
      </c>
      <c r="C16" s="123">
        <v>96</v>
      </c>
      <c r="D16" s="65">
        <v>1400</v>
      </c>
      <c r="E16" s="66" t="s">
        <v>60</v>
      </c>
      <c r="F16" s="55">
        <v>10</v>
      </c>
      <c r="G16" s="56">
        <f t="shared" si="6"/>
        <v>2.1503999999999999E-2</v>
      </c>
      <c r="H16" s="57">
        <f t="shared" si="7"/>
        <v>1.232</v>
      </c>
      <c r="I16" s="58">
        <f t="shared" si="8"/>
        <v>1048.75008</v>
      </c>
      <c r="J16" s="124">
        <f t="shared" si="9"/>
        <v>780.32</v>
      </c>
      <c r="K16" s="59">
        <v>48770</v>
      </c>
      <c r="L16" s="60">
        <f t="shared" si="10"/>
        <v>1229.3836799999999</v>
      </c>
      <c r="M16" s="125">
        <f t="shared" si="11"/>
        <v>914.72</v>
      </c>
      <c r="N16" s="61">
        <v>57170</v>
      </c>
      <c r="P16" s="51">
        <v>88</v>
      </c>
    </row>
    <row r="17" spans="1:16" ht="12.75" customHeight="1" x14ac:dyDescent="0.25">
      <c r="A17" s="63" t="s">
        <v>59</v>
      </c>
      <c r="B17" s="122">
        <v>16</v>
      </c>
      <c r="C17" s="123">
        <v>96</v>
      </c>
      <c r="D17" s="65">
        <v>1500</v>
      </c>
      <c r="E17" s="66" t="s">
        <v>60</v>
      </c>
      <c r="F17" s="55">
        <v>10</v>
      </c>
      <c r="G17" s="56">
        <f t="shared" si="6"/>
        <v>2.3040000000000001E-2</v>
      </c>
      <c r="H17" s="57">
        <f t="shared" si="7"/>
        <v>1.32</v>
      </c>
      <c r="I17" s="58">
        <f t="shared" si="8"/>
        <v>1123.6608000000001</v>
      </c>
      <c r="J17" s="124">
        <f t="shared" si="9"/>
        <v>780.32</v>
      </c>
      <c r="K17" s="59">
        <v>48770</v>
      </c>
      <c r="L17" s="60">
        <f t="shared" si="10"/>
        <v>1317.1968000000002</v>
      </c>
      <c r="M17" s="125">
        <f t="shared" si="11"/>
        <v>914.72</v>
      </c>
      <c r="N17" s="61">
        <v>57170</v>
      </c>
      <c r="P17" s="51">
        <v>88</v>
      </c>
    </row>
    <row r="18" spans="1:16" ht="12.75" customHeight="1" x14ac:dyDescent="0.25">
      <c r="A18" s="63" t="s">
        <v>59</v>
      </c>
      <c r="B18" s="122">
        <v>16</v>
      </c>
      <c r="C18" s="123">
        <v>96</v>
      </c>
      <c r="D18" s="65">
        <v>1600</v>
      </c>
      <c r="E18" s="66" t="s">
        <v>60</v>
      </c>
      <c r="F18" s="55">
        <v>10</v>
      </c>
      <c r="G18" s="56">
        <f t="shared" si="6"/>
        <v>2.4576000000000001E-2</v>
      </c>
      <c r="H18" s="57">
        <f t="shared" si="7"/>
        <v>1.4080000000000001</v>
      </c>
      <c r="I18" s="58">
        <f t="shared" si="8"/>
        <v>1198.57152</v>
      </c>
      <c r="J18" s="124">
        <f t="shared" si="9"/>
        <v>780.32</v>
      </c>
      <c r="K18" s="59">
        <v>48770</v>
      </c>
      <c r="L18" s="60">
        <f t="shared" si="10"/>
        <v>1405.00992</v>
      </c>
      <c r="M18" s="125">
        <f t="shared" si="11"/>
        <v>914.72</v>
      </c>
      <c r="N18" s="61">
        <v>57170</v>
      </c>
      <c r="P18" s="51">
        <v>88</v>
      </c>
    </row>
    <row r="19" spans="1:16" ht="12.75" customHeight="1" x14ac:dyDescent="0.25">
      <c r="A19" s="63" t="s">
        <v>59</v>
      </c>
      <c r="B19" s="122">
        <v>16</v>
      </c>
      <c r="C19" s="123">
        <v>96</v>
      </c>
      <c r="D19" s="65">
        <v>1700</v>
      </c>
      <c r="E19" s="66" t="s">
        <v>60</v>
      </c>
      <c r="F19" s="55">
        <v>10</v>
      </c>
      <c r="G19" s="56">
        <f t="shared" si="6"/>
        <v>2.6112000000000003E-2</v>
      </c>
      <c r="H19" s="57">
        <f t="shared" si="7"/>
        <v>1.496</v>
      </c>
      <c r="I19" s="58">
        <f t="shared" si="8"/>
        <v>1273.48224</v>
      </c>
      <c r="J19" s="124">
        <f t="shared" si="9"/>
        <v>780.32</v>
      </c>
      <c r="K19" s="59">
        <v>48770</v>
      </c>
      <c r="L19" s="60">
        <f t="shared" si="10"/>
        <v>1492.8230400000002</v>
      </c>
      <c r="M19" s="125">
        <f t="shared" si="11"/>
        <v>914.72</v>
      </c>
      <c r="N19" s="61">
        <v>57170</v>
      </c>
      <c r="P19" s="51">
        <v>88</v>
      </c>
    </row>
    <row r="20" spans="1:16" ht="3.75" customHeight="1" x14ac:dyDescent="0.25">
      <c r="A20" s="63"/>
      <c r="B20" s="122"/>
      <c r="C20" s="123"/>
      <c r="D20" s="65"/>
      <c r="E20" s="66"/>
      <c r="F20" s="55"/>
      <c r="G20" s="56"/>
      <c r="H20" s="57"/>
      <c r="I20" s="58"/>
      <c r="J20" s="124"/>
      <c r="K20" s="59"/>
      <c r="L20" s="60"/>
      <c r="M20" s="125"/>
      <c r="N20" s="61"/>
    </row>
    <row r="21" spans="1:16" ht="12.75" customHeight="1" x14ac:dyDescent="0.25">
      <c r="A21" s="63" t="s">
        <v>59</v>
      </c>
      <c r="B21" s="122">
        <v>16</v>
      </c>
      <c r="C21" s="123">
        <v>96</v>
      </c>
      <c r="D21" s="65">
        <v>1800</v>
      </c>
      <c r="E21" s="66" t="s">
        <v>60</v>
      </c>
      <c r="F21" s="55">
        <v>10</v>
      </c>
      <c r="G21" s="56">
        <f t="shared" ref="G21:G33" si="12">B21*C21*D21/1000000000*F21</f>
        <v>2.7647999999999999E-2</v>
      </c>
      <c r="H21" s="57">
        <f t="shared" ref="H21:H33" si="13">D21*P21/1000000*F21</f>
        <v>1.5840000000000001</v>
      </c>
      <c r="I21" s="58">
        <f t="shared" ref="I21:I33" si="14">K21*G21</f>
        <v>1764.7718399999999</v>
      </c>
      <c r="J21" s="124">
        <f t="shared" ref="J21:J33" si="15">K21*B21/1000</f>
        <v>1021.28</v>
      </c>
      <c r="K21" s="59">
        <v>63830</v>
      </c>
      <c r="L21" s="60">
        <f t="shared" ref="L21:L33" si="16">G21*N21</f>
        <v>2068.62336</v>
      </c>
      <c r="M21" s="125">
        <f t="shared" ref="M21:M33" si="17">N21*B21/1000</f>
        <v>1197.1199999999999</v>
      </c>
      <c r="N21" s="61">
        <v>74820</v>
      </c>
      <c r="P21" s="51">
        <v>88</v>
      </c>
    </row>
    <row r="22" spans="1:16" ht="12.75" customHeight="1" x14ac:dyDescent="0.25">
      <c r="A22" s="63" t="s">
        <v>59</v>
      </c>
      <c r="B22" s="122">
        <v>16</v>
      </c>
      <c r="C22" s="123">
        <v>96</v>
      </c>
      <c r="D22" s="65">
        <v>1900</v>
      </c>
      <c r="E22" s="66" t="s">
        <v>60</v>
      </c>
      <c r="F22" s="55">
        <v>10</v>
      </c>
      <c r="G22" s="56">
        <f t="shared" si="12"/>
        <v>2.9183999999999998E-2</v>
      </c>
      <c r="H22" s="57">
        <f t="shared" si="13"/>
        <v>1.6719999999999999</v>
      </c>
      <c r="I22" s="58">
        <f t="shared" si="14"/>
        <v>1862.8147199999999</v>
      </c>
      <c r="J22" s="124">
        <f t="shared" si="15"/>
        <v>1021.28</v>
      </c>
      <c r="K22" s="59">
        <v>63830</v>
      </c>
      <c r="L22" s="60">
        <f t="shared" si="16"/>
        <v>2183.5468799999999</v>
      </c>
      <c r="M22" s="125">
        <f t="shared" si="17"/>
        <v>1197.1199999999999</v>
      </c>
      <c r="N22" s="61">
        <v>74820</v>
      </c>
      <c r="P22" s="51">
        <v>88</v>
      </c>
    </row>
    <row r="23" spans="1:16" ht="12.75" customHeight="1" x14ac:dyDescent="0.25">
      <c r="A23" s="63" t="s">
        <v>59</v>
      </c>
      <c r="B23" s="122">
        <v>16</v>
      </c>
      <c r="C23" s="123">
        <v>96</v>
      </c>
      <c r="D23" s="65">
        <v>2000</v>
      </c>
      <c r="E23" s="66" t="s">
        <v>60</v>
      </c>
      <c r="F23" s="55">
        <v>10</v>
      </c>
      <c r="G23" s="56">
        <f t="shared" si="12"/>
        <v>3.0720000000000001E-2</v>
      </c>
      <c r="H23" s="57">
        <f t="shared" si="13"/>
        <v>1.7599999999999998</v>
      </c>
      <c r="I23" s="58">
        <f t="shared" si="14"/>
        <v>1960.8576</v>
      </c>
      <c r="J23" s="124">
        <f t="shared" si="15"/>
        <v>1021.28</v>
      </c>
      <c r="K23" s="59">
        <v>63830</v>
      </c>
      <c r="L23" s="60">
        <f t="shared" si="16"/>
        <v>2298.4704000000002</v>
      </c>
      <c r="M23" s="125">
        <f t="shared" si="17"/>
        <v>1197.1199999999999</v>
      </c>
      <c r="N23" s="61">
        <v>74820</v>
      </c>
      <c r="P23" s="51">
        <v>88</v>
      </c>
    </row>
    <row r="24" spans="1:16" ht="12.75" customHeight="1" x14ac:dyDescent="0.25">
      <c r="A24" s="63" t="s">
        <v>59</v>
      </c>
      <c r="B24" s="122">
        <v>16</v>
      </c>
      <c r="C24" s="123">
        <v>96</v>
      </c>
      <c r="D24" s="65">
        <v>2100</v>
      </c>
      <c r="E24" s="66" t="s">
        <v>60</v>
      </c>
      <c r="F24" s="55">
        <v>10</v>
      </c>
      <c r="G24" s="56">
        <f t="shared" si="12"/>
        <v>3.2256E-2</v>
      </c>
      <c r="H24" s="57">
        <f t="shared" si="13"/>
        <v>1.8479999999999999</v>
      </c>
      <c r="I24" s="58">
        <f t="shared" si="14"/>
        <v>2058.9004799999998</v>
      </c>
      <c r="J24" s="124">
        <f t="shared" si="15"/>
        <v>1021.28</v>
      </c>
      <c r="K24" s="59">
        <v>63830</v>
      </c>
      <c r="L24" s="60">
        <f t="shared" si="16"/>
        <v>2413.39392</v>
      </c>
      <c r="M24" s="125">
        <f t="shared" si="17"/>
        <v>1197.1199999999999</v>
      </c>
      <c r="N24" s="61">
        <v>74820</v>
      </c>
      <c r="P24" s="51">
        <v>88</v>
      </c>
    </row>
    <row r="25" spans="1:16" ht="12.75" customHeight="1" x14ac:dyDescent="0.25">
      <c r="A25" s="63" t="s">
        <v>59</v>
      </c>
      <c r="B25" s="122">
        <v>16</v>
      </c>
      <c r="C25" s="123">
        <v>96</v>
      </c>
      <c r="D25" s="65">
        <v>2200</v>
      </c>
      <c r="E25" s="66" t="s">
        <v>60</v>
      </c>
      <c r="F25" s="55">
        <v>10</v>
      </c>
      <c r="G25" s="56">
        <f t="shared" si="12"/>
        <v>3.3792000000000003E-2</v>
      </c>
      <c r="H25" s="57">
        <f t="shared" si="13"/>
        <v>1.9359999999999999</v>
      </c>
      <c r="I25" s="58">
        <f t="shared" si="14"/>
        <v>2156.9433600000002</v>
      </c>
      <c r="J25" s="124">
        <f t="shared" si="15"/>
        <v>1021.28</v>
      </c>
      <c r="K25" s="59">
        <v>63830</v>
      </c>
      <c r="L25" s="60">
        <f t="shared" si="16"/>
        <v>2528.3174400000003</v>
      </c>
      <c r="M25" s="125">
        <f t="shared" si="17"/>
        <v>1197.1199999999999</v>
      </c>
      <c r="N25" s="61">
        <v>74820</v>
      </c>
      <c r="P25" s="51">
        <v>88</v>
      </c>
    </row>
    <row r="26" spans="1:16" ht="12.75" customHeight="1" x14ac:dyDescent="0.25">
      <c r="A26" s="63" t="s">
        <v>59</v>
      </c>
      <c r="B26" s="122">
        <v>16</v>
      </c>
      <c r="C26" s="123">
        <v>96</v>
      </c>
      <c r="D26" s="65">
        <v>2300</v>
      </c>
      <c r="E26" s="66" t="s">
        <v>60</v>
      </c>
      <c r="F26" s="55">
        <v>10</v>
      </c>
      <c r="G26" s="56">
        <f t="shared" si="12"/>
        <v>3.5327999999999998E-2</v>
      </c>
      <c r="H26" s="57">
        <f t="shared" si="13"/>
        <v>2.024</v>
      </c>
      <c r="I26" s="58">
        <f t="shared" si="14"/>
        <v>2254.9862399999997</v>
      </c>
      <c r="J26" s="124">
        <f t="shared" si="15"/>
        <v>1021.28</v>
      </c>
      <c r="K26" s="59">
        <v>63830</v>
      </c>
      <c r="L26" s="60">
        <f t="shared" si="16"/>
        <v>2643.2409600000001</v>
      </c>
      <c r="M26" s="125">
        <f t="shared" si="17"/>
        <v>1197.1199999999999</v>
      </c>
      <c r="N26" s="61">
        <v>74820</v>
      </c>
      <c r="P26" s="51">
        <v>88</v>
      </c>
    </row>
    <row r="27" spans="1:16" ht="12.75" customHeight="1" x14ac:dyDescent="0.25">
      <c r="A27" s="63" t="s">
        <v>59</v>
      </c>
      <c r="B27" s="122">
        <v>16</v>
      </c>
      <c r="C27" s="123">
        <v>96</v>
      </c>
      <c r="D27" s="65">
        <v>2400</v>
      </c>
      <c r="E27" s="66" t="s">
        <v>60</v>
      </c>
      <c r="F27" s="55">
        <v>10</v>
      </c>
      <c r="G27" s="56">
        <f t="shared" si="12"/>
        <v>3.6864000000000001E-2</v>
      </c>
      <c r="H27" s="57">
        <f t="shared" si="13"/>
        <v>2.1120000000000001</v>
      </c>
      <c r="I27" s="58">
        <f t="shared" si="14"/>
        <v>2353.0291200000001</v>
      </c>
      <c r="J27" s="124">
        <f t="shared" si="15"/>
        <v>1021.28</v>
      </c>
      <c r="K27" s="59">
        <v>63830</v>
      </c>
      <c r="L27" s="60">
        <f t="shared" si="16"/>
        <v>2758.1644799999999</v>
      </c>
      <c r="M27" s="125">
        <f t="shared" si="17"/>
        <v>1197.1199999999999</v>
      </c>
      <c r="N27" s="61">
        <v>74820</v>
      </c>
      <c r="P27" s="51">
        <v>88</v>
      </c>
    </row>
    <row r="28" spans="1:16" ht="12.75" customHeight="1" x14ac:dyDescent="0.25">
      <c r="A28" s="63" t="s">
        <v>59</v>
      </c>
      <c r="B28" s="122">
        <v>16</v>
      </c>
      <c r="C28" s="123">
        <v>96</v>
      </c>
      <c r="D28" s="65">
        <v>2500</v>
      </c>
      <c r="E28" s="66" t="s">
        <v>60</v>
      </c>
      <c r="F28" s="55">
        <v>10</v>
      </c>
      <c r="G28" s="56">
        <f t="shared" si="12"/>
        <v>3.8400000000000004E-2</v>
      </c>
      <c r="H28" s="57">
        <f t="shared" si="13"/>
        <v>2.2000000000000002</v>
      </c>
      <c r="I28" s="58">
        <f t="shared" si="14"/>
        <v>2451.0720000000001</v>
      </c>
      <c r="J28" s="124">
        <f t="shared" si="15"/>
        <v>1021.28</v>
      </c>
      <c r="K28" s="59">
        <v>63830</v>
      </c>
      <c r="L28" s="60">
        <f t="shared" si="16"/>
        <v>2873.0880000000002</v>
      </c>
      <c r="M28" s="125">
        <f t="shared" si="17"/>
        <v>1197.1199999999999</v>
      </c>
      <c r="N28" s="61">
        <v>74820</v>
      </c>
      <c r="P28" s="51">
        <v>88</v>
      </c>
    </row>
    <row r="29" spans="1:16" ht="12.75" customHeight="1" x14ac:dyDescent="0.25">
      <c r="A29" s="63" t="s">
        <v>59</v>
      </c>
      <c r="B29" s="122">
        <v>16</v>
      </c>
      <c r="C29" s="123">
        <v>96</v>
      </c>
      <c r="D29" s="65">
        <v>2600</v>
      </c>
      <c r="E29" s="66" t="s">
        <v>60</v>
      </c>
      <c r="F29" s="55">
        <v>10</v>
      </c>
      <c r="G29" s="56">
        <f t="shared" si="12"/>
        <v>3.9935999999999999E-2</v>
      </c>
      <c r="H29" s="57">
        <f t="shared" si="13"/>
        <v>2.2880000000000003</v>
      </c>
      <c r="I29" s="58">
        <f t="shared" si="14"/>
        <v>2549.1148800000001</v>
      </c>
      <c r="J29" s="124">
        <f t="shared" si="15"/>
        <v>1021.28</v>
      </c>
      <c r="K29" s="59">
        <v>63830</v>
      </c>
      <c r="L29" s="60">
        <f t="shared" si="16"/>
        <v>2988.01152</v>
      </c>
      <c r="M29" s="125">
        <f t="shared" si="17"/>
        <v>1197.1199999999999</v>
      </c>
      <c r="N29" s="61">
        <v>74820</v>
      </c>
      <c r="P29" s="51">
        <v>88</v>
      </c>
    </row>
    <row r="30" spans="1:16" ht="12.75" customHeight="1" x14ac:dyDescent="0.25">
      <c r="A30" s="63" t="s">
        <v>59</v>
      </c>
      <c r="B30" s="122">
        <v>16</v>
      </c>
      <c r="C30" s="123">
        <v>96</v>
      </c>
      <c r="D30" s="65">
        <v>2700</v>
      </c>
      <c r="E30" s="66" t="s">
        <v>60</v>
      </c>
      <c r="F30" s="55">
        <v>10</v>
      </c>
      <c r="G30" s="56">
        <f t="shared" si="12"/>
        <v>4.1472000000000002E-2</v>
      </c>
      <c r="H30" s="57">
        <f t="shared" si="13"/>
        <v>2.3759999999999999</v>
      </c>
      <c r="I30" s="58">
        <f t="shared" si="14"/>
        <v>2647.1577600000001</v>
      </c>
      <c r="J30" s="124">
        <f t="shared" si="15"/>
        <v>1021.28</v>
      </c>
      <c r="K30" s="59">
        <v>63830</v>
      </c>
      <c r="L30" s="60">
        <f t="shared" si="16"/>
        <v>3102.9350400000003</v>
      </c>
      <c r="M30" s="125">
        <f t="shared" si="17"/>
        <v>1197.1199999999999</v>
      </c>
      <c r="N30" s="61">
        <v>74820</v>
      </c>
      <c r="P30" s="51">
        <v>88</v>
      </c>
    </row>
    <row r="31" spans="1:16" ht="12.75" customHeight="1" x14ac:dyDescent="0.25">
      <c r="A31" s="63" t="s">
        <v>59</v>
      </c>
      <c r="B31" s="122">
        <v>16</v>
      </c>
      <c r="C31" s="123">
        <v>96</v>
      </c>
      <c r="D31" s="65">
        <v>2800</v>
      </c>
      <c r="E31" s="66" t="s">
        <v>60</v>
      </c>
      <c r="F31" s="55">
        <v>10</v>
      </c>
      <c r="G31" s="56">
        <f t="shared" si="12"/>
        <v>4.3007999999999998E-2</v>
      </c>
      <c r="H31" s="57">
        <f t="shared" si="13"/>
        <v>2.464</v>
      </c>
      <c r="I31" s="58">
        <f t="shared" si="14"/>
        <v>2745.20064</v>
      </c>
      <c r="J31" s="124">
        <f t="shared" si="15"/>
        <v>1021.28</v>
      </c>
      <c r="K31" s="59">
        <v>63830</v>
      </c>
      <c r="L31" s="60">
        <f t="shared" si="16"/>
        <v>3217.8585599999997</v>
      </c>
      <c r="M31" s="125">
        <f t="shared" si="17"/>
        <v>1197.1199999999999</v>
      </c>
      <c r="N31" s="61">
        <v>74820</v>
      </c>
      <c r="P31" s="51">
        <v>88</v>
      </c>
    </row>
    <row r="32" spans="1:16" ht="12.75" customHeight="1" x14ac:dyDescent="0.25">
      <c r="A32" s="63" t="s">
        <v>59</v>
      </c>
      <c r="B32" s="122">
        <v>16</v>
      </c>
      <c r="C32" s="123">
        <v>96</v>
      </c>
      <c r="D32" s="65">
        <v>2900</v>
      </c>
      <c r="E32" s="66" t="s">
        <v>60</v>
      </c>
      <c r="F32" s="55">
        <v>10</v>
      </c>
      <c r="G32" s="56">
        <f t="shared" si="12"/>
        <v>4.4544E-2</v>
      </c>
      <c r="H32" s="57">
        <f t="shared" si="13"/>
        <v>2.5519999999999996</v>
      </c>
      <c r="I32" s="58">
        <f t="shared" si="14"/>
        <v>2843.24352</v>
      </c>
      <c r="J32" s="124">
        <f t="shared" si="15"/>
        <v>1021.28</v>
      </c>
      <c r="K32" s="59">
        <v>63830</v>
      </c>
      <c r="L32" s="60">
        <f t="shared" si="16"/>
        <v>3332.78208</v>
      </c>
      <c r="M32" s="125">
        <f t="shared" si="17"/>
        <v>1197.1199999999999</v>
      </c>
      <c r="N32" s="61">
        <v>74820</v>
      </c>
      <c r="P32" s="51">
        <v>88</v>
      </c>
    </row>
    <row r="33" spans="1:16" ht="12.75" customHeight="1" x14ac:dyDescent="0.25">
      <c r="A33" s="63" t="s">
        <v>59</v>
      </c>
      <c r="B33" s="122">
        <v>16</v>
      </c>
      <c r="C33" s="123">
        <v>96</v>
      </c>
      <c r="D33" s="65">
        <v>3000</v>
      </c>
      <c r="E33" s="66" t="s">
        <v>60</v>
      </c>
      <c r="F33" s="55">
        <v>10</v>
      </c>
      <c r="G33" s="56">
        <f t="shared" si="12"/>
        <v>4.6080000000000003E-2</v>
      </c>
      <c r="H33" s="57">
        <f t="shared" si="13"/>
        <v>2.64</v>
      </c>
      <c r="I33" s="58">
        <f t="shared" si="14"/>
        <v>2941.2864</v>
      </c>
      <c r="J33" s="124">
        <f t="shared" si="15"/>
        <v>1021.28</v>
      </c>
      <c r="K33" s="59">
        <v>63830</v>
      </c>
      <c r="L33" s="60">
        <f t="shared" si="16"/>
        <v>3447.7056000000002</v>
      </c>
      <c r="M33" s="125">
        <f t="shared" si="17"/>
        <v>1197.1199999999999</v>
      </c>
      <c r="N33" s="61">
        <v>74820</v>
      </c>
      <c r="P33" s="51">
        <v>88</v>
      </c>
    </row>
    <row r="34" spans="1:16" s="1" customFormat="1" ht="14.25" customHeight="1" x14ac:dyDescent="0.2">
      <c r="A34" s="699" t="s">
        <v>16</v>
      </c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</row>
    <row r="35" spans="1:16" s="1" customFormat="1" ht="15" customHeight="1" x14ac:dyDescent="0.2">
      <c r="A35" s="699" t="s">
        <v>36</v>
      </c>
      <c r="B35" s="699"/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</row>
    <row r="36" spans="1:16" s="1" customFormat="1" ht="15.75" customHeight="1" x14ac:dyDescent="0.2">
      <c r="A36" s="700" t="s">
        <v>18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</row>
    <row r="37" spans="1:16" ht="13.5" customHeight="1" x14ac:dyDescent="0.25">
      <c r="A37" s="766" t="s">
        <v>58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</row>
    <row r="38" spans="1:16" ht="18" customHeight="1" x14ac:dyDescent="0.25">
      <c r="A38" s="766"/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P38" s="52">
        <v>36</v>
      </c>
    </row>
    <row r="39" spans="1:16" ht="31.5" customHeight="1" x14ac:dyDescent="0.25">
      <c r="A39" s="946" t="s">
        <v>1</v>
      </c>
      <c r="B39" s="80" t="s">
        <v>2</v>
      </c>
      <c r="C39" s="81" t="s">
        <v>3</v>
      </c>
      <c r="D39" s="81" t="s">
        <v>4</v>
      </c>
      <c r="E39" s="959" t="s">
        <v>5</v>
      </c>
      <c r="F39" s="941" t="s">
        <v>45</v>
      </c>
      <c r="G39" s="941"/>
      <c r="H39" s="941"/>
      <c r="I39" s="942" t="s">
        <v>52</v>
      </c>
      <c r="J39" s="942"/>
      <c r="K39" s="942"/>
      <c r="L39" s="943" t="s">
        <v>53</v>
      </c>
      <c r="M39" s="943"/>
      <c r="N39" s="943"/>
      <c r="P39" s="747" t="s">
        <v>26</v>
      </c>
    </row>
    <row r="40" spans="1:16" s="16" customFormat="1" ht="17.25" customHeight="1" x14ac:dyDescent="0.25">
      <c r="A40" s="946"/>
      <c r="B40" s="101" t="s">
        <v>8</v>
      </c>
      <c r="C40" s="102" t="s">
        <v>8</v>
      </c>
      <c r="D40" s="102" t="s">
        <v>8</v>
      </c>
      <c r="E40" s="959"/>
      <c r="F40" s="103" t="s">
        <v>9</v>
      </c>
      <c r="G40" s="104" t="s">
        <v>10</v>
      </c>
      <c r="H40" s="105" t="s">
        <v>29</v>
      </c>
      <c r="I40" s="106" t="s">
        <v>30</v>
      </c>
      <c r="J40" s="107" t="s">
        <v>54</v>
      </c>
      <c r="K40" s="108" t="s">
        <v>13</v>
      </c>
      <c r="L40" s="109" t="s">
        <v>30</v>
      </c>
      <c r="M40" s="110" t="s">
        <v>54</v>
      </c>
      <c r="N40" s="111" t="s">
        <v>13</v>
      </c>
      <c r="P40" s="747"/>
    </row>
    <row r="41" spans="1:16" ht="12.75" customHeight="1" x14ac:dyDescent="0.25">
      <c r="A41" s="112" t="s">
        <v>59</v>
      </c>
      <c r="B41" s="117">
        <v>16</v>
      </c>
      <c r="C41" s="118">
        <v>96</v>
      </c>
      <c r="D41" s="118">
        <v>400</v>
      </c>
      <c r="E41" s="119" t="s">
        <v>55</v>
      </c>
      <c r="F41" s="85">
        <v>10</v>
      </c>
      <c r="G41" s="86">
        <f t="shared" ref="G41:G67" si="18">B41*C41*D41/1000000000*F41</f>
        <v>6.1440000000000002E-3</v>
      </c>
      <c r="H41" s="87">
        <f t="shared" ref="H41:H67" si="19">D41*P41/1000000*F41</f>
        <v>0.35200000000000004</v>
      </c>
      <c r="I41" s="88">
        <f t="shared" ref="I41:I67" si="20">K41*G41</f>
        <v>207.66720000000001</v>
      </c>
      <c r="J41" s="120">
        <f t="shared" ref="J41:J67" si="21">K41*B41/1000</f>
        <v>540.79999999999995</v>
      </c>
      <c r="K41" s="89">
        <v>33800</v>
      </c>
      <c r="L41" s="90">
        <f t="shared" ref="L41:L67" si="22">G41*N41</f>
        <v>243.54816</v>
      </c>
      <c r="M41" s="121">
        <f t="shared" ref="M41:M67" si="23">N41*B41/1000</f>
        <v>634.24</v>
      </c>
      <c r="N41" s="91">
        <v>39640</v>
      </c>
      <c r="P41" s="51">
        <v>88</v>
      </c>
    </row>
    <row r="42" spans="1:16" ht="12.75" customHeight="1" x14ac:dyDescent="0.25">
      <c r="A42" s="63" t="s">
        <v>59</v>
      </c>
      <c r="B42" s="122">
        <v>16</v>
      </c>
      <c r="C42" s="123">
        <v>96</v>
      </c>
      <c r="D42" s="65">
        <v>500</v>
      </c>
      <c r="E42" s="66" t="s">
        <v>55</v>
      </c>
      <c r="F42" s="55">
        <v>10</v>
      </c>
      <c r="G42" s="56">
        <f t="shared" si="18"/>
        <v>7.6800000000000002E-3</v>
      </c>
      <c r="H42" s="57">
        <f t="shared" si="19"/>
        <v>0.43999999999999995</v>
      </c>
      <c r="I42" s="58">
        <f t="shared" si="20"/>
        <v>259.584</v>
      </c>
      <c r="J42" s="124">
        <f t="shared" si="21"/>
        <v>540.79999999999995</v>
      </c>
      <c r="K42" s="59">
        <v>33800</v>
      </c>
      <c r="L42" s="60">
        <f t="shared" si="22"/>
        <v>304.43520000000001</v>
      </c>
      <c r="M42" s="125">
        <f t="shared" si="23"/>
        <v>634.24</v>
      </c>
      <c r="N42" s="61">
        <v>39640</v>
      </c>
      <c r="P42" s="51">
        <v>88</v>
      </c>
    </row>
    <row r="43" spans="1:16" ht="12.75" customHeight="1" x14ac:dyDescent="0.25">
      <c r="A43" s="63" t="s">
        <v>59</v>
      </c>
      <c r="B43" s="122">
        <v>16</v>
      </c>
      <c r="C43" s="123">
        <v>96</v>
      </c>
      <c r="D43" s="65">
        <v>600</v>
      </c>
      <c r="E43" s="66" t="s">
        <v>55</v>
      </c>
      <c r="F43" s="55">
        <v>10</v>
      </c>
      <c r="G43" s="56">
        <f t="shared" si="18"/>
        <v>9.2160000000000002E-3</v>
      </c>
      <c r="H43" s="57">
        <f t="shared" si="19"/>
        <v>0.52800000000000002</v>
      </c>
      <c r="I43" s="58">
        <f t="shared" si="20"/>
        <v>311.50080000000003</v>
      </c>
      <c r="J43" s="124">
        <f t="shared" si="21"/>
        <v>540.79999999999995</v>
      </c>
      <c r="K43" s="59">
        <v>33800</v>
      </c>
      <c r="L43" s="60">
        <f t="shared" si="22"/>
        <v>365.32224000000002</v>
      </c>
      <c r="M43" s="125">
        <f t="shared" si="23"/>
        <v>634.24</v>
      </c>
      <c r="N43" s="61">
        <v>39640</v>
      </c>
      <c r="P43" s="51">
        <v>88</v>
      </c>
    </row>
    <row r="44" spans="1:16" ht="12.75" customHeight="1" x14ac:dyDescent="0.25">
      <c r="A44" s="63" t="s">
        <v>59</v>
      </c>
      <c r="B44" s="122">
        <v>16</v>
      </c>
      <c r="C44" s="123">
        <v>96</v>
      </c>
      <c r="D44" s="65">
        <v>700</v>
      </c>
      <c r="E44" s="66" t="s">
        <v>55</v>
      </c>
      <c r="F44" s="55">
        <v>10</v>
      </c>
      <c r="G44" s="56">
        <f t="shared" si="18"/>
        <v>1.0751999999999999E-2</v>
      </c>
      <c r="H44" s="57">
        <f t="shared" si="19"/>
        <v>0.61599999999999999</v>
      </c>
      <c r="I44" s="58">
        <f t="shared" si="20"/>
        <v>363.41759999999999</v>
      </c>
      <c r="J44" s="124">
        <f t="shared" si="21"/>
        <v>540.79999999999995</v>
      </c>
      <c r="K44" s="59">
        <v>33800</v>
      </c>
      <c r="L44" s="60">
        <f t="shared" si="22"/>
        <v>426.20927999999998</v>
      </c>
      <c r="M44" s="125">
        <f t="shared" si="23"/>
        <v>634.24</v>
      </c>
      <c r="N44" s="61">
        <v>39640</v>
      </c>
      <c r="P44" s="51">
        <v>88</v>
      </c>
    </row>
    <row r="45" spans="1:16" ht="12.75" customHeight="1" x14ac:dyDescent="0.25">
      <c r="A45" s="63" t="s">
        <v>59</v>
      </c>
      <c r="B45" s="122">
        <v>16</v>
      </c>
      <c r="C45" s="123">
        <v>96</v>
      </c>
      <c r="D45" s="65">
        <v>800</v>
      </c>
      <c r="E45" s="66" t="s">
        <v>55</v>
      </c>
      <c r="F45" s="55">
        <v>10</v>
      </c>
      <c r="G45" s="56">
        <f t="shared" si="18"/>
        <v>1.2288E-2</v>
      </c>
      <c r="H45" s="57">
        <f t="shared" si="19"/>
        <v>0</v>
      </c>
      <c r="I45" s="58">
        <f t="shared" si="20"/>
        <v>415.33440000000002</v>
      </c>
      <c r="J45" s="124">
        <f t="shared" si="21"/>
        <v>540.79999999999995</v>
      </c>
      <c r="K45" s="59">
        <v>33800</v>
      </c>
      <c r="L45" s="60">
        <f t="shared" si="22"/>
        <v>487.09631999999999</v>
      </c>
      <c r="M45" s="125">
        <f t="shared" si="23"/>
        <v>634.24</v>
      </c>
      <c r="N45" s="61">
        <v>39640</v>
      </c>
    </row>
    <row r="46" spans="1:16" ht="12.75" customHeight="1" x14ac:dyDescent="0.25">
      <c r="A46" s="63" t="s">
        <v>59</v>
      </c>
      <c r="B46" s="122">
        <v>16</v>
      </c>
      <c r="C46" s="123">
        <v>96</v>
      </c>
      <c r="D46" s="65">
        <v>900</v>
      </c>
      <c r="E46" s="66" t="s">
        <v>55</v>
      </c>
      <c r="F46" s="55">
        <v>10</v>
      </c>
      <c r="G46" s="56">
        <f t="shared" si="18"/>
        <v>1.3823999999999999E-2</v>
      </c>
      <c r="H46" s="57">
        <f t="shared" si="19"/>
        <v>0.79200000000000004</v>
      </c>
      <c r="I46" s="58">
        <f t="shared" si="20"/>
        <v>467.25119999999998</v>
      </c>
      <c r="J46" s="124">
        <f t="shared" si="21"/>
        <v>540.79999999999995</v>
      </c>
      <c r="K46" s="59">
        <v>33800</v>
      </c>
      <c r="L46" s="60">
        <f t="shared" si="22"/>
        <v>547.98335999999995</v>
      </c>
      <c r="M46" s="125">
        <f t="shared" si="23"/>
        <v>634.24</v>
      </c>
      <c r="N46" s="61">
        <v>39640</v>
      </c>
      <c r="P46" s="51">
        <v>88</v>
      </c>
    </row>
    <row r="47" spans="1:16" ht="12.75" customHeight="1" x14ac:dyDescent="0.25">
      <c r="A47" s="63" t="s">
        <v>59</v>
      </c>
      <c r="B47" s="122">
        <v>16</v>
      </c>
      <c r="C47" s="123">
        <v>96</v>
      </c>
      <c r="D47" s="65">
        <v>1000</v>
      </c>
      <c r="E47" s="66" t="s">
        <v>55</v>
      </c>
      <c r="F47" s="55">
        <v>10</v>
      </c>
      <c r="G47" s="56">
        <f t="shared" si="18"/>
        <v>1.536E-2</v>
      </c>
      <c r="H47" s="57">
        <f t="shared" si="19"/>
        <v>0.87999999999999989</v>
      </c>
      <c r="I47" s="58">
        <f t="shared" si="20"/>
        <v>519.16800000000001</v>
      </c>
      <c r="J47" s="124">
        <f t="shared" si="21"/>
        <v>540.79999999999995</v>
      </c>
      <c r="K47" s="59">
        <v>33800</v>
      </c>
      <c r="L47" s="60">
        <f t="shared" si="22"/>
        <v>608.87040000000002</v>
      </c>
      <c r="M47" s="125">
        <f t="shared" si="23"/>
        <v>634.24</v>
      </c>
      <c r="N47" s="61">
        <v>39640</v>
      </c>
      <c r="P47" s="51">
        <v>88</v>
      </c>
    </row>
    <row r="48" spans="1:16" ht="12.75" customHeight="1" x14ac:dyDescent="0.25">
      <c r="A48" s="63" t="s">
        <v>59</v>
      </c>
      <c r="B48" s="122">
        <v>16</v>
      </c>
      <c r="C48" s="123">
        <v>96</v>
      </c>
      <c r="D48" s="65">
        <v>1100</v>
      </c>
      <c r="E48" s="66" t="s">
        <v>55</v>
      </c>
      <c r="F48" s="55">
        <v>10</v>
      </c>
      <c r="G48" s="56">
        <f t="shared" si="18"/>
        <v>1.6896000000000001E-2</v>
      </c>
      <c r="H48" s="57">
        <f t="shared" si="19"/>
        <v>0.96799999999999997</v>
      </c>
      <c r="I48" s="58">
        <f t="shared" si="20"/>
        <v>571.08480000000009</v>
      </c>
      <c r="J48" s="124">
        <f t="shared" si="21"/>
        <v>540.79999999999995</v>
      </c>
      <c r="K48" s="59">
        <v>33800</v>
      </c>
      <c r="L48" s="60">
        <f t="shared" si="22"/>
        <v>669.75744000000009</v>
      </c>
      <c r="M48" s="125">
        <f t="shared" si="23"/>
        <v>634.24</v>
      </c>
      <c r="N48" s="61">
        <v>39640</v>
      </c>
      <c r="P48" s="51">
        <v>88</v>
      </c>
    </row>
    <row r="49" spans="1:16" ht="12.75" customHeight="1" x14ac:dyDescent="0.25">
      <c r="A49" s="63" t="s">
        <v>59</v>
      </c>
      <c r="B49" s="122">
        <v>16</v>
      </c>
      <c r="C49" s="123">
        <v>96</v>
      </c>
      <c r="D49" s="65">
        <v>1200</v>
      </c>
      <c r="E49" s="66" t="s">
        <v>55</v>
      </c>
      <c r="F49" s="55">
        <v>10</v>
      </c>
      <c r="G49" s="56">
        <f t="shared" si="18"/>
        <v>1.8432E-2</v>
      </c>
      <c r="H49" s="57">
        <f t="shared" si="19"/>
        <v>1.056</v>
      </c>
      <c r="I49" s="58">
        <f t="shared" si="20"/>
        <v>623.00160000000005</v>
      </c>
      <c r="J49" s="124">
        <f t="shared" si="21"/>
        <v>540.79999999999995</v>
      </c>
      <c r="K49" s="59">
        <v>33800</v>
      </c>
      <c r="L49" s="60">
        <f t="shared" si="22"/>
        <v>730.64448000000004</v>
      </c>
      <c r="M49" s="125">
        <f t="shared" si="23"/>
        <v>634.24</v>
      </c>
      <c r="N49" s="61">
        <v>39640</v>
      </c>
      <c r="P49" s="51">
        <v>88</v>
      </c>
    </row>
    <row r="50" spans="1:16" ht="12.75" customHeight="1" x14ac:dyDescent="0.25">
      <c r="A50" s="63" t="s">
        <v>59</v>
      </c>
      <c r="B50" s="122">
        <v>16</v>
      </c>
      <c r="C50" s="123">
        <v>96</v>
      </c>
      <c r="D50" s="65">
        <v>1300</v>
      </c>
      <c r="E50" s="66" t="s">
        <v>55</v>
      </c>
      <c r="F50" s="55">
        <v>10</v>
      </c>
      <c r="G50" s="56">
        <f t="shared" si="18"/>
        <v>1.9968E-2</v>
      </c>
      <c r="H50" s="57">
        <f t="shared" si="19"/>
        <v>1.1440000000000001</v>
      </c>
      <c r="I50" s="58">
        <f t="shared" si="20"/>
        <v>674.91840000000002</v>
      </c>
      <c r="J50" s="124">
        <f t="shared" si="21"/>
        <v>540.79999999999995</v>
      </c>
      <c r="K50" s="59">
        <v>33800</v>
      </c>
      <c r="L50" s="60">
        <f t="shared" si="22"/>
        <v>791.53152</v>
      </c>
      <c r="M50" s="125">
        <f t="shared" si="23"/>
        <v>634.24</v>
      </c>
      <c r="N50" s="61">
        <v>39640</v>
      </c>
      <c r="P50" s="51">
        <v>88</v>
      </c>
    </row>
    <row r="51" spans="1:16" ht="12.75" customHeight="1" x14ac:dyDescent="0.25">
      <c r="A51" s="63" t="s">
        <v>59</v>
      </c>
      <c r="B51" s="122">
        <v>16</v>
      </c>
      <c r="C51" s="123">
        <v>96</v>
      </c>
      <c r="D51" s="65">
        <v>1400</v>
      </c>
      <c r="E51" s="66" t="s">
        <v>55</v>
      </c>
      <c r="F51" s="55">
        <v>10</v>
      </c>
      <c r="G51" s="56">
        <f t="shared" si="18"/>
        <v>2.1503999999999999E-2</v>
      </c>
      <c r="H51" s="57">
        <f t="shared" si="19"/>
        <v>1.232</v>
      </c>
      <c r="I51" s="58">
        <f t="shared" si="20"/>
        <v>726.83519999999999</v>
      </c>
      <c r="J51" s="124">
        <f t="shared" si="21"/>
        <v>540.79999999999995</v>
      </c>
      <c r="K51" s="59">
        <v>33800</v>
      </c>
      <c r="L51" s="60">
        <f t="shared" si="22"/>
        <v>852.41855999999996</v>
      </c>
      <c r="M51" s="125">
        <f t="shared" si="23"/>
        <v>634.24</v>
      </c>
      <c r="N51" s="61">
        <v>39640</v>
      </c>
      <c r="P51" s="51">
        <v>88</v>
      </c>
    </row>
    <row r="52" spans="1:16" ht="12.75" customHeight="1" x14ac:dyDescent="0.25">
      <c r="A52" s="63" t="s">
        <v>59</v>
      </c>
      <c r="B52" s="122">
        <v>16</v>
      </c>
      <c r="C52" s="123">
        <v>96</v>
      </c>
      <c r="D52" s="65">
        <v>1500</v>
      </c>
      <c r="E52" s="66" t="s">
        <v>55</v>
      </c>
      <c r="F52" s="55">
        <v>10</v>
      </c>
      <c r="G52" s="56">
        <f t="shared" si="18"/>
        <v>2.3040000000000001E-2</v>
      </c>
      <c r="H52" s="57">
        <f t="shared" si="19"/>
        <v>1.32</v>
      </c>
      <c r="I52" s="58">
        <f t="shared" si="20"/>
        <v>778.75200000000007</v>
      </c>
      <c r="J52" s="124">
        <f t="shared" si="21"/>
        <v>540.79999999999995</v>
      </c>
      <c r="K52" s="59">
        <v>33800</v>
      </c>
      <c r="L52" s="60">
        <f t="shared" si="22"/>
        <v>913.30560000000003</v>
      </c>
      <c r="M52" s="125">
        <f t="shared" si="23"/>
        <v>634.24</v>
      </c>
      <c r="N52" s="61">
        <v>39640</v>
      </c>
      <c r="P52" s="51">
        <v>88</v>
      </c>
    </row>
    <row r="53" spans="1:16" ht="12.75" customHeight="1" x14ac:dyDescent="0.25">
      <c r="A53" s="63" t="s">
        <v>59</v>
      </c>
      <c r="B53" s="122">
        <v>16</v>
      </c>
      <c r="C53" s="123">
        <v>96</v>
      </c>
      <c r="D53" s="65">
        <v>1600</v>
      </c>
      <c r="E53" s="66" t="s">
        <v>55</v>
      </c>
      <c r="F53" s="55">
        <v>10</v>
      </c>
      <c r="G53" s="56">
        <f t="shared" si="18"/>
        <v>2.4576000000000001E-2</v>
      </c>
      <c r="H53" s="57">
        <f t="shared" si="19"/>
        <v>1.4080000000000001</v>
      </c>
      <c r="I53" s="58">
        <f t="shared" si="20"/>
        <v>830.66880000000003</v>
      </c>
      <c r="J53" s="124">
        <f t="shared" si="21"/>
        <v>540.79999999999995</v>
      </c>
      <c r="K53" s="59">
        <v>33800</v>
      </c>
      <c r="L53" s="60">
        <f t="shared" si="22"/>
        <v>974.19263999999998</v>
      </c>
      <c r="M53" s="125">
        <f t="shared" si="23"/>
        <v>634.24</v>
      </c>
      <c r="N53" s="61">
        <v>39640</v>
      </c>
      <c r="P53" s="51">
        <v>88</v>
      </c>
    </row>
    <row r="54" spans="1:16" ht="12.75" customHeight="1" x14ac:dyDescent="0.25">
      <c r="A54" s="63" t="s">
        <v>59</v>
      </c>
      <c r="B54" s="122">
        <v>16</v>
      </c>
      <c r="C54" s="123">
        <v>96</v>
      </c>
      <c r="D54" s="65">
        <v>1700</v>
      </c>
      <c r="E54" s="66" t="s">
        <v>55</v>
      </c>
      <c r="F54" s="55">
        <v>10</v>
      </c>
      <c r="G54" s="56">
        <f t="shared" si="18"/>
        <v>2.6112000000000003E-2</v>
      </c>
      <c r="H54" s="57">
        <f t="shared" si="19"/>
        <v>1.496</v>
      </c>
      <c r="I54" s="58">
        <f t="shared" si="20"/>
        <v>882.58560000000011</v>
      </c>
      <c r="J54" s="124">
        <f t="shared" si="21"/>
        <v>540.79999999999995</v>
      </c>
      <c r="K54" s="59">
        <v>33800</v>
      </c>
      <c r="L54" s="60">
        <f t="shared" si="22"/>
        <v>1035.0796800000001</v>
      </c>
      <c r="M54" s="125">
        <f t="shared" si="23"/>
        <v>634.24</v>
      </c>
      <c r="N54" s="61">
        <v>39640</v>
      </c>
      <c r="P54" s="51">
        <v>88</v>
      </c>
    </row>
    <row r="55" spans="1:16" ht="12.75" customHeight="1" x14ac:dyDescent="0.25">
      <c r="A55" s="63" t="s">
        <v>59</v>
      </c>
      <c r="B55" s="122">
        <v>16</v>
      </c>
      <c r="C55" s="123">
        <v>96</v>
      </c>
      <c r="D55" s="65">
        <v>1800</v>
      </c>
      <c r="E55" s="66" t="s">
        <v>55</v>
      </c>
      <c r="F55" s="55">
        <v>10</v>
      </c>
      <c r="G55" s="56">
        <f t="shared" si="18"/>
        <v>2.7647999999999999E-2</v>
      </c>
      <c r="H55" s="57">
        <f t="shared" si="19"/>
        <v>1.5840000000000001</v>
      </c>
      <c r="I55" s="58">
        <f t="shared" si="20"/>
        <v>934.50239999999997</v>
      </c>
      <c r="J55" s="124">
        <f t="shared" si="21"/>
        <v>540.79999999999995</v>
      </c>
      <c r="K55" s="59">
        <v>33800</v>
      </c>
      <c r="L55" s="60">
        <f t="shared" si="22"/>
        <v>1095.9667199999999</v>
      </c>
      <c r="M55" s="125">
        <f t="shared" si="23"/>
        <v>634.24</v>
      </c>
      <c r="N55" s="61">
        <v>39640</v>
      </c>
      <c r="P55" s="51">
        <v>88</v>
      </c>
    </row>
    <row r="56" spans="1:16" ht="12.75" customHeight="1" x14ac:dyDescent="0.25">
      <c r="A56" s="63" t="s">
        <v>59</v>
      </c>
      <c r="B56" s="122">
        <v>16</v>
      </c>
      <c r="C56" s="123">
        <v>96</v>
      </c>
      <c r="D56" s="65">
        <v>1900</v>
      </c>
      <c r="E56" s="66" t="s">
        <v>55</v>
      </c>
      <c r="F56" s="55">
        <v>10</v>
      </c>
      <c r="G56" s="56">
        <f t="shared" si="18"/>
        <v>2.9183999999999998E-2</v>
      </c>
      <c r="H56" s="57">
        <f t="shared" si="19"/>
        <v>1.6719999999999999</v>
      </c>
      <c r="I56" s="58">
        <f t="shared" si="20"/>
        <v>986.41919999999993</v>
      </c>
      <c r="J56" s="124">
        <f t="shared" si="21"/>
        <v>540.79999999999995</v>
      </c>
      <c r="K56" s="59">
        <v>33800</v>
      </c>
      <c r="L56" s="60">
        <f t="shared" si="22"/>
        <v>1156.85376</v>
      </c>
      <c r="M56" s="125">
        <f t="shared" si="23"/>
        <v>634.24</v>
      </c>
      <c r="N56" s="61">
        <v>39640</v>
      </c>
      <c r="P56" s="51">
        <v>88</v>
      </c>
    </row>
    <row r="57" spans="1:16" ht="12.75" customHeight="1" x14ac:dyDescent="0.25">
      <c r="A57" s="63" t="s">
        <v>59</v>
      </c>
      <c r="B57" s="122">
        <v>16</v>
      </c>
      <c r="C57" s="123">
        <v>96</v>
      </c>
      <c r="D57" s="65">
        <v>2000</v>
      </c>
      <c r="E57" s="66" t="s">
        <v>55</v>
      </c>
      <c r="F57" s="55">
        <v>10</v>
      </c>
      <c r="G57" s="56">
        <f t="shared" si="18"/>
        <v>3.0720000000000001E-2</v>
      </c>
      <c r="H57" s="57">
        <f t="shared" si="19"/>
        <v>1.7599999999999998</v>
      </c>
      <c r="I57" s="58">
        <f t="shared" si="20"/>
        <v>1228.8</v>
      </c>
      <c r="J57" s="124">
        <f t="shared" si="21"/>
        <v>640</v>
      </c>
      <c r="K57" s="59">
        <v>40000</v>
      </c>
      <c r="L57" s="60">
        <f t="shared" si="22"/>
        <v>1351.68</v>
      </c>
      <c r="M57" s="125">
        <f t="shared" si="23"/>
        <v>704</v>
      </c>
      <c r="N57" s="61">
        <v>44000</v>
      </c>
      <c r="P57" s="51">
        <v>88</v>
      </c>
    </row>
    <row r="58" spans="1:16" ht="12.75" customHeight="1" x14ac:dyDescent="0.25">
      <c r="A58" s="63" t="s">
        <v>59</v>
      </c>
      <c r="B58" s="122">
        <v>16</v>
      </c>
      <c r="C58" s="123">
        <v>96</v>
      </c>
      <c r="D58" s="65">
        <v>2100</v>
      </c>
      <c r="E58" s="66" t="s">
        <v>55</v>
      </c>
      <c r="F58" s="55">
        <v>10</v>
      </c>
      <c r="G58" s="56">
        <f t="shared" si="18"/>
        <v>3.2256E-2</v>
      </c>
      <c r="H58" s="57">
        <f t="shared" si="19"/>
        <v>1.8479999999999999</v>
      </c>
      <c r="I58" s="58">
        <f t="shared" si="20"/>
        <v>1290.24</v>
      </c>
      <c r="J58" s="124">
        <f t="shared" si="21"/>
        <v>640</v>
      </c>
      <c r="K58" s="59">
        <v>40000</v>
      </c>
      <c r="L58" s="60">
        <f t="shared" si="22"/>
        <v>1419.2639999999999</v>
      </c>
      <c r="M58" s="125">
        <f t="shared" si="23"/>
        <v>704</v>
      </c>
      <c r="N58" s="61">
        <v>44000</v>
      </c>
      <c r="P58" s="51">
        <v>88</v>
      </c>
    </row>
    <row r="59" spans="1:16" ht="12.75" customHeight="1" x14ac:dyDescent="0.25">
      <c r="A59" s="63" t="s">
        <v>59</v>
      </c>
      <c r="B59" s="122">
        <v>16</v>
      </c>
      <c r="C59" s="123">
        <v>96</v>
      </c>
      <c r="D59" s="65">
        <v>2200</v>
      </c>
      <c r="E59" s="66" t="s">
        <v>55</v>
      </c>
      <c r="F59" s="55">
        <v>10</v>
      </c>
      <c r="G59" s="56">
        <f t="shared" si="18"/>
        <v>3.3792000000000003E-2</v>
      </c>
      <c r="H59" s="57">
        <f t="shared" si="19"/>
        <v>1.9359999999999999</v>
      </c>
      <c r="I59" s="58">
        <f t="shared" si="20"/>
        <v>1351.68</v>
      </c>
      <c r="J59" s="124">
        <f t="shared" si="21"/>
        <v>640</v>
      </c>
      <c r="K59" s="59">
        <v>40000</v>
      </c>
      <c r="L59" s="60">
        <f t="shared" si="22"/>
        <v>1486.8480000000002</v>
      </c>
      <c r="M59" s="125">
        <f t="shared" si="23"/>
        <v>704</v>
      </c>
      <c r="N59" s="61">
        <v>44000</v>
      </c>
      <c r="P59" s="51">
        <v>88</v>
      </c>
    </row>
    <row r="60" spans="1:16" ht="12.75" customHeight="1" x14ac:dyDescent="0.25">
      <c r="A60" s="63" t="s">
        <v>59</v>
      </c>
      <c r="B60" s="122">
        <v>16</v>
      </c>
      <c r="C60" s="123">
        <v>96</v>
      </c>
      <c r="D60" s="65">
        <v>2300</v>
      </c>
      <c r="E60" s="66" t="s">
        <v>55</v>
      </c>
      <c r="F60" s="55">
        <v>10</v>
      </c>
      <c r="G60" s="56">
        <f t="shared" si="18"/>
        <v>3.5327999999999998E-2</v>
      </c>
      <c r="H60" s="57">
        <f t="shared" si="19"/>
        <v>2.024</v>
      </c>
      <c r="I60" s="58">
        <f t="shared" si="20"/>
        <v>1413.12</v>
      </c>
      <c r="J60" s="124">
        <f t="shared" si="21"/>
        <v>640</v>
      </c>
      <c r="K60" s="59">
        <v>40000</v>
      </c>
      <c r="L60" s="60">
        <f t="shared" si="22"/>
        <v>1554.432</v>
      </c>
      <c r="M60" s="125">
        <f t="shared" si="23"/>
        <v>704</v>
      </c>
      <c r="N60" s="61">
        <v>44000</v>
      </c>
      <c r="P60" s="51">
        <v>88</v>
      </c>
    </row>
    <row r="61" spans="1:16" ht="12.75" customHeight="1" x14ac:dyDescent="0.25">
      <c r="A61" s="63" t="s">
        <v>59</v>
      </c>
      <c r="B61" s="122">
        <v>16</v>
      </c>
      <c r="C61" s="123">
        <v>96</v>
      </c>
      <c r="D61" s="65">
        <v>2400</v>
      </c>
      <c r="E61" s="66" t="s">
        <v>55</v>
      </c>
      <c r="F61" s="55">
        <v>10</v>
      </c>
      <c r="G61" s="56">
        <f t="shared" si="18"/>
        <v>3.6864000000000001E-2</v>
      </c>
      <c r="H61" s="57">
        <f t="shared" si="19"/>
        <v>2.1120000000000001</v>
      </c>
      <c r="I61" s="58">
        <f t="shared" si="20"/>
        <v>1474.56</v>
      </c>
      <c r="J61" s="124">
        <f t="shared" si="21"/>
        <v>640</v>
      </c>
      <c r="K61" s="59">
        <v>40000</v>
      </c>
      <c r="L61" s="60">
        <f t="shared" si="22"/>
        <v>1622.0160000000001</v>
      </c>
      <c r="M61" s="125">
        <f t="shared" si="23"/>
        <v>704</v>
      </c>
      <c r="N61" s="61">
        <v>44000</v>
      </c>
      <c r="P61" s="51">
        <v>88</v>
      </c>
    </row>
    <row r="62" spans="1:16" ht="12.75" customHeight="1" x14ac:dyDescent="0.25">
      <c r="A62" s="63" t="s">
        <v>59</v>
      </c>
      <c r="B62" s="122">
        <v>16</v>
      </c>
      <c r="C62" s="123">
        <v>96</v>
      </c>
      <c r="D62" s="65">
        <v>2500</v>
      </c>
      <c r="E62" s="66" t="s">
        <v>55</v>
      </c>
      <c r="F62" s="55">
        <v>10</v>
      </c>
      <c r="G62" s="56">
        <f t="shared" si="18"/>
        <v>3.8400000000000004E-2</v>
      </c>
      <c r="H62" s="57">
        <f t="shared" si="19"/>
        <v>2.2000000000000002</v>
      </c>
      <c r="I62" s="58">
        <f t="shared" si="20"/>
        <v>1536.0000000000002</v>
      </c>
      <c r="J62" s="124">
        <f t="shared" si="21"/>
        <v>640</v>
      </c>
      <c r="K62" s="59">
        <v>40000</v>
      </c>
      <c r="L62" s="60">
        <f t="shared" si="22"/>
        <v>1689.6000000000001</v>
      </c>
      <c r="M62" s="125">
        <f t="shared" si="23"/>
        <v>704</v>
      </c>
      <c r="N62" s="61">
        <v>44000</v>
      </c>
      <c r="P62" s="51">
        <v>88</v>
      </c>
    </row>
    <row r="63" spans="1:16" ht="12.75" customHeight="1" x14ac:dyDescent="0.25">
      <c r="A63" s="63" t="s">
        <v>59</v>
      </c>
      <c r="B63" s="122">
        <v>16</v>
      </c>
      <c r="C63" s="123">
        <v>96</v>
      </c>
      <c r="D63" s="65">
        <v>2600</v>
      </c>
      <c r="E63" s="66" t="s">
        <v>55</v>
      </c>
      <c r="F63" s="55">
        <v>10</v>
      </c>
      <c r="G63" s="56">
        <f t="shared" si="18"/>
        <v>3.9935999999999999E-2</v>
      </c>
      <c r="H63" s="57">
        <f t="shared" si="19"/>
        <v>2.2880000000000003</v>
      </c>
      <c r="I63" s="58">
        <f t="shared" si="20"/>
        <v>1597.44</v>
      </c>
      <c r="J63" s="124">
        <f t="shared" si="21"/>
        <v>640</v>
      </c>
      <c r="K63" s="59">
        <v>40000</v>
      </c>
      <c r="L63" s="60">
        <f t="shared" si="22"/>
        <v>1757.184</v>
      </c>
      <c r="M63" s="125">
        <f t="shared" si="23"/>
        <v>704</v>
      </c>
      <c r="N63" s="61">
        <v>44000</v>
      </c>
      <c r="P63" s="51">
        <v>88</v>
      </c>
    </row>
    <row r="64" spans="1:16" ht="12.75" customHeight="1" x14ac:dyDescent="0.25">
      <c r="A64" s="63" t="s">
        <v>59</v>
      </c>
      <c r="B64" s="122">
        <v>16</v>
      </c>
      <c r="C64" s="123">
        <v>96</v>
      </c>
      <c r="D64" s="65">
        <v>2700</v>
      </c>
      <c r="E64" s="66" t="s">
        <v>55</v>
      </c>
      <c r="F64" s="55">
        <v>10</v>
      </c>
      <c r="G64" s="56">
        <f t="shared" si="18"/>
        <v>4.1472000000000002E-2</v>
      </c>
      <c r="H64" s="57">
        <f t="shared" si="19"/>
        <v>2.3759999999999999</v>
      </c>
      <c r="I64" s="58">
        <f t="shared" si="20"/>
        <v>1658.88</v>
      </c>
      <c r="J64" s="124">
        <f t="shared" si="21"/>
        <v>640</v>
      </c>
      <c r="K64" s="59">
        <v>40000</v>
      </c>
      <c r="L64" s="60">
        <f t="shared" si="22"/>
        <v>1824.768</v>
      </c>
      <c r="M64" s="125">
        <f t="shared" si="23"/>
        <v>704</v>
      </c>
      <c r="N64" s="61">
        <v>44000</v>
      </c>
      <c r="P64" s="51">
        <v>88</v>
      </c>
    </row>
    <row r="65" spans="1:20" ht="12.75" customHeight="1" x14ac:dyDescent="0.25">
      <c r="A65" s="63" t="s">
        <v>59</v>
      </c>
      <c r="B65" s="122">
        <v>16</v>
      </c>
      <c r="C65" s="123">
        <v>96</v>
      </c>
      <c r="D65" s="65">
        <v>2800</v>
      </c>
      <c r="E65" s="66" t="s">
        <v>55</v>
      </c>
      <c r="F65" s="55">
        <v>10</v>
      </c>
      <c r="G65" s="56">
        <f t="shared" si="18"/>
        <v>4.3007999999999998E-2</v>
      </c>
      <c r="H65" s="57">
        <f t="shared" si="19"/>
        <v>2.464</v>
      </c>
      <c r="I65" s="58">
        <f t="shared" si="20"/>
        <v>1720.32</v>
      </c>
      <c r="J65" s="124">
        <f t="shared" si="21"/>
        <v>640</v>
      </c>
      <c r="K65" s="59">
        <v>40000</v>
      </c>
      <c r="L65" s="60">
        <f t="shared" si="22"/>
        <v>1892.3519999999999</v>
      </c>
      <c r="M65" s="125">
        <f t="shared" si="23"/>
        <v>704</v>
      </c>
      <c r="N65" s="61">
        <v>44000</v>
      </c>
      <c r="P65" s="51">
        <v>88</v>
      </c>
    </row>
    <row r="66" spans="1:20" ht="12.75" customHeight="1" x14ac:dyDescent="0.25">
      <c r="A66" s="63" t="s">
        <v>59</v>
      </c>
      <c r="B66" s="122">
        <v>16</v>
      </c>
      <c r="C66" s="123">
        <v>96</v>
      </c>
      <c r="D66" s="65">
        <v>2900</v>
      </c>
      <c r="E66" s="66" t="s">
        <v>55</v>
      </c>
      <c r="F66" s="55">
        <v>10</v>
      </c>
      <c r="G66" s="56">
        <f t="shared" si="18"/>
        <v>4.4544E-2</v>
      </c>
      <c r="H66" s="57">
        <f t="shared" si="19"/>
        <v>2.5519999999999996</v>
      </c>
      <c r="I66" s="58">
        <f t="shared" si="20"/>
        <v>1781.76</v>
      </c>
      <c r="J66" s="124">
        <f t="shared" si="21"/>
        <v>640</v>
      </c>
      <c r="K66" s="59">
        <v>40000</v>
      </c>
      <c r="L66" s="60">
        <f t="shared" si="22"/>
        <v>1959.9359999999999</v>
      </c>
      <c r="M66" s="125">
        <f t="shared" si="23"/>
        <v>704</v>
      </c>
      <c r="N66" s="61">
        <v>44000</v>
      </c>
      <c r="P66" s="51">
        <v>88</v>
      </c>
    </row>
    <row r="67" spans="1:20" ht="12.75" customHeight="1" x14ac:dyDescent="0.25">
      <c r="A67" s="63" t="s">
        <v>59</v>
      </c>
      <c r="B67" s="122">
        <v>16</v>
      </c>
      <c r="C67" s="123">
        <v>96</v>
      </c>
      <c r="D67" s="65">
        <v>3000</v>
      </c>
      <c r="E67" s="66" t="s">
        <v>55</v>
      </c>
      <c r="F67" s="55">
        <v>10</v>
      </c>
      <c r="G67" s="56">
        <f t="shared" si="18"/>
        <v>4.6080000000000003E-2</v>
      </c>
      <c r="H67" s="57">
        <f t="shared" si="19"/>
        <v>2.64</v>
      </c>
      <c r="I67" s="58">
        <f t="shared" si="20"/>
        <v>1843.2</v>
      </c>
      <c r="J67" s="124">
        <f t="shared" si="21"/>
        <v>640</v>
      </c>
      <c r="K67" s="59">
        <v>40000</v>
      </c>
      <c r="L67" s="60">
        <f t="shared" si="22"/>
        <v>2027.5200000000002</v>
      </c>
      <c r="M67" s="125">
        <f t="shared" si="23"/>
        <v>704</v>
      </c>
      <c r="N67" s="61">
        <v>44000</v>
      </c>
      <c r="P67" s="51">
        <v>88</v>
      </c>
    </row>
    <row r="68" spans="1:20" s="1" customFormat="1" ht="14.25" customHeight="1" x14ac:dyDescent="0.2">
      <c r="A68" s="699" t="s">
        <v>16</v>
      </c>
      <c r="B68" s="699"/>
      <c r="C68" s="699"/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</row>
    <row r="69" spans="1:20" s="1" customFormat="1" ht="15" customHeight="1" x14ac:dyDescent="0.2">
      <c r="A69" s="699" t="s">
        <v>36</v>
      </c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</row>
    <row r="70" spans="1:20" s="1" customFormat="1" ht="15.75" customHeight="1" x14ac:dyDescent="0.2">
      <c r="A70" s="700" t="s">
        <v>18</v>
      </c>
      <c r="B70" s="700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</row>
    <row r="71" spans="1:20" ht="13.5" customHeight="1" x14ac:dyDescent="0.25">
      <c r="A71" s="766" t="s">
        <v>58</v>
      </c>
      <c r="B71" s="766"/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</row>
    <row r="72" spans="1:20" ht="18" customHeight="1" x14ac:dyDescent="0.25">
      <c r="A72" s="766"/>
      <c r="B72" s="766"/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P72" s="52">
        <v>36</v>
      </c>
    </row>
    <row r="73" spans="1:20" ht="31.5" customHeight="1" x14ac:dyDescent="0.25">
      <c r="A73" s="946" t="s">
        <v>1</v>
      </c>
      <c r="B73" s="80" t="s">
        <v>2</v>
      </c>
      <c r="C73" s="81" t="s">
        <v>3</v>
      </c>
      <c r="D73" s="81" t="s">
        <v>4</v>
      </c>
      <c r="E73" s="959" t="s">
        <v>5</v>
      </c>
      <c r="F73" s="941" t="s">
        <v>45</v>
      </c>
      <c r="G73" s="941"/>
      <c r="H73" s="941"/>
      <c r="I73" s="942" t="s">
        <v>52</v>
      </c>
      <c r="J73" s="942"/>
      <c r="K73" s="942"/>
      <c r="L73" s="943" t="s">
        <v>53</v>
      </c>
      <c r="M73" s="943"/>
      <c r="N73" s="943"/>
      <c r="P73" s="747" t="s">
        <v>26</v>
      </c>
    </row>
    <row r="74" spans="1:20" s="16" customFormat="1" ht="17.25" customHeight="1" x14ac:dyDescent="0.25">
      <c r="A74" s="946"/>
      <c r="B74" s="101" t="s">
        <v>8</v>
      </c>
      <c r="C74" s="102" t="s">
        <v>8</v>
      </c>
      <c r="D74" s="102" t="s">
        <v>8</v>
      </c>
      <c r="E74" s="959"/>
      <c r="F74" s="103" t="s">
        <v>9</v>
      </c>
      <c r="G74" s="104" t="s">
        <v>10</v>
      </c>
      <c r="H74" s="105" t="s">
        <v>29</v>
      </c>
      <c r="I74" s="106" t="s">
        <v>30</v>
      </c>
      <c r="J74" s="107" t="s">
        <v>54</v>
      </c>
      <c r="K74" s="108" t="s">
        <v>13</v>
      </c>
      <c r="L74" s="109" t="s">
        <v>30</v>
      </c>
      <c r="M74" s="110" t="s">
        <v>54</v>
      </c>
      <c r="N74" s="111" t="s">
        <v>13</v>
      </c>
      <c r="P74" s="747"/>
      <c r="R74" s="1"/>
      <c r="S74" s="1"/>
      <c r="T74" s="1"/>
    </row>
    <row r="75" spans="1:20" ht="13.5" customHeight="1" x14ac:dyDescent="0.25">
      <c r="A75" s="112" t="s">
        <v>61</v>
      </c>
      <c r="B75" s="117">
        <v>28</v>
      </c>
      <c r="C75" s="118">
        <v>92</v>
      </c>
      <c r="D75" s="118">
        <v>1000</v>
      </c>
      <c r="E75" s="119" t="s">
        <v>60</v>
      </c>
      <c r="F75" s="85">
        <v>5</v>
      </c>
      <c r="G75" s="86">
        <f t="shared" ref="G75:G95" si="24">B75*C75*D75/1000000000*F75</f>
        <v>1.2880000000000001E-2</v>
      </c>
      <c r="H75" s="87">
        <f t="shared" ref="H75:H95" si="25">D75*P75/1000000*F75</f>
        <v>0.45999999999999996</v>
      </c>
      <c r="I75" s="88">
        <f t="shared" ref="I75:I95" si="26">K75*G75</f>
        <v>856.5200000000001</v>
      </c>
      <c r="J75" s="120">
        <f t="shared" ref="J75:J95" si="27">K75*B75/1000</f>
        <v>1862</v>
      </c>
      <c r="K75" s="89">
        <v>66500</v>
      </c>
      <c r="L75" s="90">
        <f t="shared" ref="L75:L95" si="28">G75*N75</f>
        <v>1004.1248000000001</v>
      </c>
      <c r="M75" s="121">
        <f t="shared" ref="M75:M95" si="29">N75*B75/1000</f>
        <v>2182.88</v>
      </c>
      <c r="N75" s="91">
        <v>77960</v>
      </c>
      <c r="P75" s="51">
        <v>92</v>
      </c>
    </row>
    <row r="76" spans="1:20" ht="13.5" customHeight="1" x14ac:dyDescent="0.25">
      <c r="A76" s="63" t="s">
        <v>61</v>
      </c>
      <c r="B76" s="122">
        <v>28</v>
      </c>
      <c r="C76" s="123">
        <v>92</v>
      </c>
      <c r="D76" s="65">
        <v>1100</v>
      </c>
      <c r="E76" s="66" t="s">
        <v>60</v>
      </c>
      <c r="F76" s="55">
        <v>5</v>
      </c>
      <c r="G76" s="56">
        <f t="shared" si="24"/>
        <v>1.4168E-2</v>
      </c>
      <c r="H76" s="57">
        <f t="shared" si="25"/>
        <v>0.50600000000000001</v>
      </c>
      <c r="I76" s="58">
        <f t="shared" si="26"/>
        <v>942.17200000000003</v>
      </c>
      <c r="J76" s="124">
        <f t="shared" si="27"/>
        <v>1862</v>
      </c>
      <c r="K76" s="59">
        <v>66500</v>
      </c>
      <c r="L76" s="60">
        <f t="shared" si="28"/>
        <v>1104.53728</v>
      </c>
      <c r="M76" s="125">
        <f t="shared" si="29"/>
        <v>2182.88</v>
      </c>
      <c r="N76" s="61">
        <v>77960</v>
      </c>
      <c r="P76" s="51">
        <v>92</v>
      </c>
    </row>
    <row r="77" spans="1:20" ht="13.5" customHeight="1" x14ac:dyDescent="0.25">
      <c r="A77" s="63" t="s">
        <v>61</v>
      </c>
      <c r="B77" s="122">
        <v>28</v>
      </c>
      <c r="C77" s="123">
        <v>92</v>
      </c>
      <c r="D77" s="65">
        <v>1200</v>
      </c>
      <c r="E77" s="66" t="s">
        <v>60</v>
      </c>
      <c r="F77" s="55">
        <v>5</v>
      </c>
      <c r="G77" s="56">
        <f t="shared" si="24"/>
        <v>1.5456000000000001E-2</v>
      </c>
      <c r="H77" s="57">
        <f t="shared" si="25"/>
        <v>0.55200000000000005</v>
      </c>
      <c r="I77" s="58">
        <f t="shared" si="26"/>
        <v>1027.8240000000001</v>
      </c>
      <c r="J77" s="124">
        <f t="shared" si="27"/>
        <v>1862</v>
      </c>
      <c r="K77" s="59">
        <v>66500</v>
      </c>
      <c r="L77" s="60">
        <f t="shared" si="28"/>
        <v>1204.94976</v>
      </c>
      <c r="M77" s="125">
        <f t="shared" si="29"/>
        <v>2182.88</v>
      </c>
      <c r="N77" s="61">
        <v>77960</v>
      </c>
      <c r="P77" s="51">
        <v>92</v>
      </c>
    </row>
    <row r="78" spans="1:20" ht="13.5" customHeight="1" x14ac:dyDescent="0.25">
      <c r="A78" s="63" t="s">
        <v>61</v>
      </c>
      <c r="B78" s="122">
        <v>28</v>
      </c>
      <c r="C78" s="123">
        <v>92</v>
      </c>
      <c r="D78" s="65">
        <v>1300</v>
      </c>
      <c r="E78" s="66" t="s">
        <v>60</v>
      </c>
      <c r="F78" s="55">
        <v>5</v>
      </c>
      <c r="G78" s="56">
        <f t="shared" si="24"/>
        <v>1.6743999999999998E-2</v>
      </c>
      <c r="H78" s="57">
        <f t="shared" si="25"/>
        <v>0.59799999999999998</v>
      </c>
      <c r="I78" s="58">
        <f t="shared" si="26"/>
        <v>1113.4759999999999</v>
      </c>
      <c r="J78" s="124">
        <f t="shared" si="27"/>
        <v>1862</v>
      </c>
      <c r="K78" s="59">
        <v>66500</v>
      </c>
      <c r="L78" s="60">
        <f t="shared" si="28"/>
        <v>1305.3622399999999</v>
      </c>
      <c r="M78" s="125">
        <f t="shared" si="29"/>
        <v>2182.88</v>
      </c>
      <c r="N78" s="61">
        <v>77960</v>
      </c>
      <c r="P78" s="51">
        <v>92</v>
      </c>
    </row>
    <row r="79" spans="1:20" ht="13.5" customHeight="1" x14ac:dyDescent="0.25">
      <c r="A79" s="63" t="s">
        <v>61</v>
      </c>
      <c r="B79" s="122">
        <v>28</v>
      </c>
      <c r="C79" s="123">
        <v>92</v>
      </c>
      <c r="D79" s="65">
        <v>1400</v>
      </c>
      <c r="E79" s="66" t="s">
        <v>60</v>
      </c>
      <c r="F79" s="55">
        <v>5</v>
      </c>
      <c r="G79" s="56">
        <f t="shared" si="24"/>
        <v>1.8031999999999999E-2</v>
      </c>
      <c r="H79" s="57">
        <f t="shared" si="25"/>
        <v>0.64400000000000002</v>
      </c>
      <c r="I79" s="58">
        <f t="shared" si="26"/>
        <v>1199.1279999999999</v>
      </c>
      <c r="J79" s="124">
        <f t="shared" si="27"/>
        <v>1862</v>
      </c>
      <c r="K79" s="59">
        <v>66500</v>
      </c>
      <c r="L79" s="60">
        <f t="shared" si="28"/>
        <v>1405.7747199999999</v>
      </c>
      <c r="M79" s="125">
        <f t="shared" si="29"/>
        <v>2182.88</v>
      </c>
      <c r="N79" s="61">
        <v>77960</v>
      </c>
      <c r="P79" s="51">
        <v>92</v>
      </c>
    </row>
    <row r="80" spans="1:20" ht="13.5" customHeight="1" x14ac:dyDescent="0.25">
      <c r="A80" s="63" t="s">
        <v>61</v>
      </c>
      <c r="B80" s="122">
        <v>28</v>
      </c>
      <c r="C80" s="123">
        <v>92</v>
      </c>
      <c r="D80" s="65">
        <v>1500</v>
      </c>
      <c r="E80" s="66" t="s">
        <v>60</v>
      </c>
      <c r="F80" s="55">
        <v>5</v>
      </c>
      <c r="G80" s="56">
        <f t="shared" si="24"/>
        <v>1.932E-2</v>
      </c>
      <c r="H80" s="57">
        <f t="shared" si="25"/>
        <v>0.69000000000000006</v>
      </c>
      <c r="I80" s="58">
        <f t="shared" si="26"/>
        <v>1284.78</v>
      </c>
      <c r="J80" s="124">
        <f t="shared" si="27"/>
        <v>1862</v>
      </c>
      <c r="K80" s="59">
        <v>66500</v>
      </c>
      <c r="L80" s="60">
        <f t="shared" si="28"/>
        <v>1506.1872000000001</v>
      </c>
      <c r="M80" s="125">
        <f t="shared" si="29"/>
        <v>2182.88</v>
      </c>
      <c r="N80" s="61">
        <v>77960</v>
      </c>
      <c r="P80" s="51">
        <v>92</v>
      </c>
    </row>
    <row r="81" spans="1:16" ht="13.5" customHeight="1" x14ac:dyDescent="0.25">
      <c r="A81" s="63" t="s">
        <v>61</v>
      </c>
      <c r="B81" s="122">
        <v>28</v>
      </c>
      <c r="C81" s="123">
        <v>92</v>
      </c>
      <c r="D81" s="65">
        <v>1600</v>
      </c>
      <c r="E81" s="66" t="s">
        <v>60</v>
      </c>
      <c r="F81" s="55">
        <v>5</v>
      </c>
      <c r="G81" s="56">
        <f t="shared" si="24"/>
        <v>2.0607999999999998E-2</v>
      </c>
      <c r="H81" s="57">
        <f t="shared" si="25"/>
        <v>0.73599999999999999</v>
      </c>
      <c r="I81" s="58">
        <f t="shared" si="26"/>
        <v>1370.4319999999998</v>
      </c>
      <c r="J81" s="124">
        <f t="shared" si="27"/>
        <v>1862</v>
      </c>
      <c r="K81" s="59">
        <v>66500</v>
      </c>
      <c r="L81" s="60">
        <f t="shared" si="28"/>
        <v>1606.5996799999998</v>
      </c>
      <c r="M81" s="125">
        <f t="shared" si="29"/>
        <v>2182.88</v>
      </c>
      <c r="N81" s="61">
        <v>77960</v>
      </c>
      <c r="P81" s="51">
        <v>92</v>
      </c>
    </row>
    <row r="82" spans="1:16" ht="13.5" customHeight="1" x14ac:dyDescent="0.25">
      <c r="A82" s="63" t="s">
        <v>61</v>
      </c>
      <c r="B82" s="122">
        <v>28</v>
      </c>
      <c r="C82" s="123">
        <v>92</v>
      </c>
      <c r="D82" s="65">
        <v>1700</v>
      </c>
      <c r="E82" s="66" t="s">
        <v>60</v>
      </c>
      <c r="F82" s="55">
        <v>5</v>
      </c>
      <c r="G82" s="56">
        <f t="shared" si="24"/>
        <v>2.1895999999999999E-2</v>
      </c>
      <c r="H82" s="57">
        <f t="shared" si="25"/>
        <v>0.78200000000000003</v>
      </c>
      <c r="I82" s="58">
        <f t="shared" si="26"/>
        <v>1456.0839999999998</v>
      </c>
      <c r="J82" s="124">
        <f t="shared" si="27"/>
        <v>1862</v>
      </c>
      <c r="K82" s="59">
        <v>66500</v>
      </c>
      <c r="L82" s="60">
        <f t="shared" si="28"/>
        <v>1707.01216</v>
      </c>
      <c r="M82" s="125">
        <f t="shared" si="29"/>
        <v>2182.88</v>
      </c>
      <c r="N82" s="61">
        <v>77960</v>
      </c>
      <c r="P82" s="51">
        <v>92</v>
      </c>
    </row>
    <row r="83" spans="1:16" ht="13.5" customHeight="1" x14ac:dyDescent="0.25">
      <c r="A83" s="63" t="s">
        <v>61</v>
      </c>
      <c r="B83" s="122">
        <v>28</v>
      </c>
      <c r="C83" s="123">
        <v>92</v>
      </c>
      <c r="D83" s="65">
        <v>1800</v>
      </c>
      <c r="E83" s="66" t="s">
        <v>60</v>
      </c>
      <c r="F83" s="55">
        <v>5</v>
      </c>
      <c r="G83" s="56">
        <f t="shared" si="24"/>
        <v>2.3184E-2</v>
      </c>
      <c r="H83" s="57">
        <f t="shared" si="25"/>
        <v>0.82799999999999996</v>
      </c>
      <c r="I83" s="58">
        <f t="shared" si="26"/>
        <v>1541.7359999999999</v>
      </c>
      <c r="J83" s="124">
        <f t="shared" si="27"/>
        <v>1862</v>
      </c>
      <c r="K83" s="59">
        <v>66500</v>
      </c>
      <c r="L83" s="60">
        <f t="shared" si="28"/>
        <v>1807.42464</v>
      </c>
      <c r="M83" s="125">
        <f t="shared" si="29"/>
        <v>2182.88</v>
      </c>
      <c r="N83" s="61">
        <v>77960</v>
      </c>
      <c r="P83" s="51">
        <v>92</v>
      </c>
    </row>
    <row r="84" spans="1:16" ht="13.5" customHeight="1" x14ac:dyDescent="0.25">
      <c r="A84" s="63" t="s">
        <v>61</v>
      </c>
      <c r="B84" s="122">
        <v>28</v>
      </c>
      <c r="C84" s="123">
        <v>92</v>
      </c>
      <c r="D84" s="65">
        <v>1900</v>
      </c>
      <c r="E84" s="66" t="s">
        <v>60</v>
      </c>
      <c r="F84" s="55">
        <v>5</v>
      </c>
      <c r="G84" s="56">
        <f t="shared" si="24"/>
        <v>2.4472000000000001E-2</v>
      </c>
      <c r="H84" s="57">
        <f t="shared" si="25"/>
        <v>0.87400000000000011</v>
      </c>
      <c r="I84" s="58">
        <f t="shared" si="26"/>
        <v>1627.3880000000001</v>
      </c>
      <c r="J84" s="124">
        <f t="shared" si="27"/>
        <v>1862</v>
      </c>
      <c r="K84" s="59">
        <v>66500</v>
      </c>
      <c r="L84" s="60">
        <f t="shared" si="28"/>
        <v>1907.8371200000001</v>
      </c>
      <c r="M84" s="125">
        <f t="shared" si="29"/>
        <v>2182.88</v>
      </c>
      <c r="N84" s="61">
        <v>77960</v>
      </c>
      <c r="P84" s="51">
        <v>92</v>
      </c>
    </row>
    <row r="85" spans="1:16" ht="13.5" customHeight="1" x14ac:dyDescent="0.25">
      <c r="A85" s="63" t="s">
        <v>61</v>
      </c>
      <c r="B85" s="122">
        <v>28</v>
      </c>
      <c r="C85" s="123">
        <v>92</v>
      </c>
      <c r="D85" s="65">
        <v>2000</v>
      </c>
      <c r="E85" s="66" t="s">
        <v>60</v>
      </c>
      <c r="F85" s="55">
        <v>5</v>
      </c>
      <c r="G85" s="56">
        <f t="shared" si="24"/>
        <v>2.5760000000000002E-2</v>
      </c>
      <c r="H85" s="57">
        <f t="shared" si="25"/>
        <v>0.91999999999999993</v>
      </c>
      <c r="I85" s="58">
        <f t="shared" si="26"/>
        <v>1713.0400000000002</v>
      </c>
      <c r="J85" s="124">
        <f t="shared" si="27"/>
        <v>1862</v>
      </c>
      <c r="K85" s="59">
        <v>66500</v>
      </c>
      <c r="L85" s="60">
        <f t="shared" si="28"/>
        <v>2008.2496000000001</v>
      </c>
      <c r="M85" s="125">
        <f t="shared" si="29"/>
        <v>2182.88</v>
      </c>
      <c r="N85" s="61">
        <v>77960</v>
      </c>
      <c r="P85" s="51">
        <v>92</v>
      </c>
    </row>
    <row r="86" spans="1:16" ht="13.5" customHeight="1" x14ac:dyDescent="0.25">
      <c r="A86" s="63" t="s">
        <v>61</v>
      </c>
      <c r="B86" s="122">
        <v>28</v>
      </c>
      <c r="C86" s="123">
        <v>92</v>
      </c>
      <c r="D86" s="65">
        <v>2100</v>
      </c>
      <c r="E86" s="66" t="s">
        <v>60</v>
      </c>
      <c r="F86" s="55">
        <v>5</v>
      </c>
      <c r="G86" s="56">
        <f t="shared" si="24"/>
        <v>2.7047999999999999E-2</v>
      </c>
      <c r="H86" s="57">
        <f t="shared" si="25"/>
        <v>0.96600000000000008</v>
      </c>
      <c r="I86" s="58">
        <f t="shared" si="26"/>
        <v>1798.692</v>
      </c>
      <c r="J86" s="124">
        <f t="shared" si="27"/>
        <v>1862</v>
      </c>
      <c r="K86" s="59">
        <v>66500</v>
      </c>
      <c r="L86" s="60">
        <f t="shared" si="28"/>
        <v>2108.6620800000001</v>
      </c>
      <c r="M86" s="125">
        <f t="shared" si="29"/>
        <v>2182.88</v>
      </c>
      <c r="N86" s="61">
        <v>77960</v>
      </c>
      <c r="P86" s="51">
        <v>92</v>
      </c>
    </row>
    <row r="87" spans="1:16" ht="13.5" customHeight="1" x14ac:dyDescent="0.25">
      <c r="A87" s="63" t="s">
        <v>61</v>
      </c>
      <c r="B87" s="122">
        <v>28</v>
      </c>
      <c r="C87" s="123">
        <v>92</v>
      </c>
      <c r="D87" s="65">
        <v>2200</v>
      </c>
      <c r="E87" s="66" t="s">
        <v>60</v>
      </c>
      <c r="F87" s="55">
        <v>5</v>
      </c>
      <c r="G87" s="56">
        <f t="shared" si="24"/>
        <v>2.8336E-2</v>
      </c>
      <c r="H87" s="57">
        <f t="shared" si="25"/>
        <v>1.012</v>
      </c>
      <c r="I87" s="58">
        <f t="shared" si="26"/>
        <v>1884.3440000000001</v>
      </c>
      <c r="J87" s="124">
        <f t="shared" si="27"/>
        <v>1862</v>
      </c>
      <c r="K87" s="59">
        <v>66500</v>
      </c>
      <c r="L87" s="60">
        <f t="shared" si="28"/>
        <v>2209.07456</v>
      </c>
      <c r="M87" s="125">
        <f t="shared" si="29"/>
        <v>2182.88</v>
      </c>
      <c r="N87" s="61">
        <v>77960</v>
      </c>
      <c r="P87" s="51">
        <v>92</v>
      </c>
    </row>
    <row r="88" spans="1:16" ht="14.25" customHeight="1" x14ac:dyDescent="0.25">
      <c r="A88" s="63" t="s">
        <v>61</v>
      </c>
      <c r="B88" s="122">
        <v>28</v>
      </c>
      <c r="C88" s="123">
        <v>92</v>
      </c>
      <c r="D88" s="65">
        <v>2300</v>
      </c>
      <c r="E88" s="66" t="s">
        <v>60</v>
      </c>
      <c r="F88" s="55">
        <v>5</v>
      </c>
      <c r="G88" s="56">
        <f t="shared" si="24"/>
        <v>2.9624000000000001E-2</v>
      </c>
      <c r="H88" s="57">
        <f t="shared" si="25"/>
        <v>1.0580000000000001</v>
      </c>
      <c r="I88" s="58">
        <f t="shared" si="26"/>
        <v>1969.9960000000001</v>
      </c>
      <c r="J88" s="124">
        <f t="shared" si="27"/>
        <v>1862</v>
      </c>
      <c r="K88" s="59">
        <v>66500</v>
      </c>
      <c r="L88" s="60">
        <f t="shared" si="28"/>
        <v>2309.48704</v>
      </c>
      <c r="M88" s="125">
        <f t="shared" si="29"/>
        <v>2182.88</v>
      </c>
      <c r="N88" s="61">
        <v>77960</v>
      </c>
      <c r="P88" s="51">
        <v>92</v>
      </c>
    </row>
    <row r="89" spans="1:16" ht="14.25" customHeight="1" x14ac:dyDescent="0.25">
      <c r="A89" s="63" t="s">
        <v>61</v>
      </c>
      <c r="B89" s="122">
        <v>28</v>
      </c>
      <c r="C89" s="123">
        <v>92</v>
      </c>
      <c r="D89" s="65">
        <v>2400</v>
      </c>
      <c r="E89" s="66" t="s">
        <v>60</v>
      </c>
      <c r="F89" s="55">
        <v>5</v>
      </c>
      <c r="G89" s="56">
        <f t="shared" si="24"/>
        <v>3.0912000000000002E-2</v>
      </c>
      <c r="H89" s="57">
        <f t="shared" si="25"/>
        <v>1.1040000000000001</v>
      </c>
      <c r="I89" s="58">
        <f t="shared" si="26"/>
        <v>2055.6480000000001</v>
      </c>
      <c r="J89" s="124">
        <f t="shared" si="27"/>
        <v>1862</v>
      </c>
      <c r="K89" s="59">
        <v>66500</v>
      </c>
      <c r="L89" s="60">
        <f t="shared" si="28"/>
        <v>2409.8995199999999</v>
      </c>
      <c r="M89" s="125">
        <f t="shared" si="29"/>
        <v>2182.88</v>
      </c>
      <c r="N89" s="61">
        <v>77960</v>
      </c>
      <c r="P89" s="51">
        <v>92</v>
      </c>
    </row>
    <row r="90" spans="1:16" ht="12.75" customHeight="1" x14ac:dyDescent="0.25">
      <c r="A90" s="63" t="s">
        <v>61</v>
      </c>
      <c r="B90" s="122">
        <v>28</v>
      </c>
      <c r="C90" s="123">
        <v>92</v>
      </c>
      <c r="D90" s="65">
        <v>2500</v>
      </c>
      <c r="E90" s="66" t="s">
        <v>60</v>
      </c>
      <c r="F90" s="55">
        <v>5</v>
      </c>
      <c r="G90" s="56">
        <f t="shared" si="24"/>
        <v>3.2199999999999999E-2</v>
      </c>
      <c r="H90" s="57">
        <f t="shared" si="25"/>
        <v>1.1500000000000001</v>
      </c>
      <c r="I90" s="58">
        <f t="shared" si="26"/>
        <v>2141.3000000000002</v>
      </c>
      <c r="J90" s="124">
        <f t="shared" si="27"/>
        <v>1862</v>
      </c>
      <c r="K90" s="59">
        <v>66500</v>
      </c>
      <c r="L90" s="60">
        <f t="shared" si="28"/>
        <v>2510.3119999999999</v>
      </c>
      <c r="M90" s="125">
        <f t="shared" si="29"/>
        <v>2182.88</v>
      </c>
      <c r="N90" s="61">
        <v>77960</v>
      </c>
      <c r="P90" s="51">
        <v>92</v>
      </c>
    </row>
    <row r="91" spans="1:16" ht="12.75" customHeight="1" x14ac:dyDescent="0.25">
      <c r="A91" s="63" t="s">
        <v>61</v>
      </c>
      <c r="B91" s="122">
        <v>28</v>
      </c>
      <c r="C91" s="123">
        <v>92</v>
      </c>
      <c r="D91" s="65">
        <v>2600</v>
      </c>
      <c r="E91" s="66" t="s">
        <v>60</v>
      </c>
      <c r="F91" s="55">
        <v>5</v>
      </c>
      <c r="G91" s="56">
        <f t="shared" si="24"/>
        <v>3.3487999999999997E-2</v>
      </c>
      <c r="H91" s="57">
        <f t="shared" si="25"/>
        <v>1.196</v>
      </c>
      <c r="I91" s="58">
        <f t="shared" si="26"/>
        <v>2226.9519999999998</v>
      </c>
      <c r="J91" s="124">
        <f t="shared" si="27"/>
        <v>1862</v>
      </c>
      <c r="K91" s="59">
        <v>66500</v>
      </c>
      <c r="L91" s="60">
        <f t="shared" si="28"/>
        <v>2610.7244799999999</v>
      </c>
      <c r="M91" s="125">
        <f t="shared" si="29"/>
        <v>2182.88</v>
      </c>
      <c r="N91" s="61">
        <v>77960</v>
      </c>
      <c r="P91" s="51">
        <v>92</v>
      </c>
    </row>
    <row r="92" spans="1:16" ht="12.75" customHeight="1" x14ac:dyDescent="0.25">
      <c r="A92" s="63" t="s">
        <v>61</v>
      </c>
      <c r="B92" s="122">
        <v>28</v>
      </c>
      <c r="C92" s="123">
        <v>92</v>
      </c>
      <c r="D92" s="65">
        <v>2700</v>
      </c>
      <c r="E92" s="66" t="s">
        <v>60</v>
      </c>
      <c r="F92" s="55">
        <v>5</v>
      </c>
      <c r="G92" s="56">
        <f t="shared" si="24"/>
        <v>3.4776000000000001E-2</v>
      </c>
      <c r="H92" s="57">
        <f t="shared" si="25"/>
        <v>1.242</v>
      </c>
      <c r="I92" s="58">
        <f t="shared" si="26"/>
        <v>2312.6040000000003</v>
      </c>
      <c r="J92" s="124">
        <f t="shared" si="27"/>
        <v>1862</v>
      </c>
      <c r="K92" s="59">
        <v>66500</v>
      </c>
      <c r="L92" s="60">
        <f t="shared" si="28"/>
        <v>2711.1369600000003</v>
      </c>
      <c r="M92" s="125">
        <f t="shared" si="29"/>
        <v>2182.88</v>
      </c>
      <c r="N92" s="61">
        <v>77960</v>
      </c>
      <c r="P92" s="51">
        <v>92</v>
      </c>
    </row>
    <row r="93" spans="1:16" ht="12.75" customHeight="1" x14ac:dyDescent="0.25">
      <c r="A93" s="63" t="s">
        <v>61</v>
      </c>
      <c r="B93" s="122">
        <v>28</v>
      </c>
      <c r="C93" s="123">
        <v>92</v>
      </c>
      <c r="D93" s="65">
        <v>2800</v>
      </c>
      <c r="E93" s="66" t="s">
        <v>60</v>
      </c>
      <c r="F93" s="55">
        <v>5</v>
      </c>
      <c r="G93" s="56">
        <f t="shared" si="24"/>
        <v>3.6063999999999999E-2</v>
      </c>
      <c r="H93" s="57">
        <f t="shared" si="25"/>
        <v>1.288</v>
      </c>
      <c r="I93" s="58">
        <f t="shared" si="26"/>
        <v>2398.2559999999999</v>
      </c>
      <c r="J93" s="124">
        <f t="shared" si="27"/>
        <v>1862</v>
      </c>
      <c r="K93" s="59">
        <v>66500</v>
      </c>
      <c r="L93" s="60">
        <f t="shared" si="28"/>
        <v>2811.5494399999998</v>
      </c>
      <c r="M93" s="125">
        <f t="shared" si="29"/>
        <v>2182.88</v>
      </c>
      <c r="N93" s="61">
        <v>77960</v>
      </c>
      <c r="P93" s="51">
        <v>92</v>
      </c>
    </row>
    <row r="94" spans="1:16" ht="12.75" customHeight="1" x14ac:dyDescent="0.25">
      <c r="A94" s="63" t="s">
        <v>61</v>
      </c>
      <c r="B94" s="122">
        <v>28</v>
      </c>
      <c r="C94" s="123">
        <v>92</v>
      </c>
      <c r="D94" s="65">
        <v>2900</v>
      </c>
      <c r="E94" s="66" t="s">
        <v>60</v>
      </c>
      <c r="F94" s="55">
        <v>5</v>
      </c>
      <c r="G94" s="56">
        <f t="shared" si="24"/>
        <v>3.7352000000000003E-2</v>
      </c>
      <c r="H94" s="57">
        <f t="shared" si="25"/>
        <v>1.3339999999999999</v>
      </c>
      <c r="I94" s="58">
        <f t="shared" si="26"/>
        <v>2483.9080000000004</v>
      </c>
      <c r="J94" s="124">
        <f t="shared" si="27"/>
        <v>1862</v>
      </c>
      <c r="K94" s="59">
        <v>66500</v>
      </c>
      <c r="L94" s="60">
        <f t="shared" si="28"/>
        <v>2911.9619200000002</v>
      </c>
      <c r="M94" s="125">
        <f t="shared" si="29"/>
        <v>2182.88</v>
      </c>
      <c r="N94" s="61">
        <v>77960</v>
      </c>
      <c r="P94" s="51">
        <v>92</v>
      </c>
    </row>
    <row r="95" spans="1:16" ht="12.75" customHeight="1" x14ac:dyDescent="0.25">
      <c r="A95" s="63" t="s">
        <v>61</v>
      </c>
      <c r="B95" s="122">
        <v>28</v>
      </c>
      <c r="C95" s="123">
        <v>92</v>
      </c>
      <c r="D95" s="65">
        <v>3000</v>
      </c>
      <c r="E95" s="66" t="s">
        <v>60</v>
      </c>
      <c r="F95" s="55">
        <v>5</v>
      </c>
      <c r="G95" s="56">
        <f t="shared" si="24"/>
        <v>3.8640000000000001E-2</v>
      </c>
      <c r="H95" s="57">
        <f t="shared" si="25"/>
        <v>1.3800000000000001</v>
      </c>
      <c r="I95" s="58">
        <f t="shared" si="26"/>
        <v>2569.56</v>
      </c>
      <c r="J95" s="124">
        <f t="shared" si="27"/>
        <v>1862</v>
      </c>
      <c r="K95" s="59">
        <v>66500</v>
      </c>
      <c r="L95" s="60">
        <f t="shared" si="28"/>
        <v>3012.3744000000002</v>
      </c>
      <c r="M95" s="125">
        <f t="shared" si="29"/>
        <v>2182.88</v>
      </c>
      <c r="N95" s="61">
        <v>77960</v>
      </c>
      <c r="P95" s="51">
        <v>92</v>
      </c>
    </row>
    <row r="96" spans="1:16" s="1" customFormat="1" ht="14.25" customHeight="1" x14ac:dyDescent="0.2">
      <c r="A96" s="699" t="s">
        <v>16</v>
      </c>
      <c r="B96" s="699"/>
      <c r="C96" s="699"/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</row>
    <row r="97" spans="1:16" s="1" customFormat="1" ht="15" customHeight="1" x14ac:dyDescent="0.2">
      <c r="A97" s="699" t="s">
        <v>36</v>
      </c>
      <c r="B97" s="699"/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</row>
    <row r="98" spans="1:16" s="1" customFormat="1" ht="15.75" customHeight="1" x14ac:dyDescent="0.2">
      <c r="A98" s="700" t="s">
        <v>18</v>
      </c>
      <c r="B98" s="700"/>
      <c r="C98" s="700"/>
      <c r="D98" s="700"/>
      <c r="E98" s="700"/>
      <c r="F98" s="700"/>
      <c r="G98" s="700"/>
      <c r="H98" s="700"/>
      <c r="I98" s="700"/>
      <c r="J98" s="700"/>
      <c r="K98" s="700"/>
      <c r="L98" s="700"/>
      <c r="M98" s="700"/>
      <c r="N98" s="700"/>
    </row>
    <row r="99" spans="1:16" ht="13.5" customHeight="1" x14ac:dyDescent="0.25">
      <c r="A99" s="766" t="s">
        <v>58</v>
      </c>
      <c r="B99" s="766"/>
      <c r="C99" s="766"/>
      <c r="D99" s="766"/>
      <c r="E99" s="766"/>
      <c r="F99" s="766"/>
      <c r="G99" s="766"/>
      <c r="H99" s="766"/>
      <c r="I99" s="766"/>
      <c r="J99" s="766"/>
      <c r="K99" s="766"/>
      <c r="L99" s="766"/>
      <c r="M99" s="766"/>
      <c r="N99" s="766"/>
    </row>
    <row r="100" spans="1:16" ht="18" customHeight="1" x14ac:dyDescent="0.25">
      <c r="A100" s="766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P100" s="52">
        <v>36</v>
      </c>
    </row>
    <row r="101" spans="1:16" ht="31.5" customHeight="1" x14ac:dyDescent="0.25">
      <c r="A101" s="946" t="s">
        <v>1</v>
      </c>
      <c r="B101" s="80" t="s">
        <v>2</v>
      </c>
      <c r="C101" s="81" t="s">
        <v>3</v>
      </c>
      <c r="D101" s="81" t="s">
        <v>4</v>
      </c>
      <c r="E101" s="959" t="s">
        <v>5</v>
      </c>
      <c r="F101" s="941" t="s">
        <v>45</v>
      </c>
      <c r="G101" s="941"/>
      <c r="H101" s="941"/>
      <c r="I101" s="942" t="s">
        <v>52</v>
      </c>
      <c r="J101" s="942"/>
      <c r="K101" s="942"/>
      <c r="L101" s="943" t="s">
        <v>53</v>
      </c>
      <c r="M101" s="943"/>
      <c r="N101" s="943"/>
      <c r="P101" s="747" t="s">
        <v>26</v>
      </c>
    </row>
    <row r="102" spans="1:16" s="16" customFormat="1" ht="17.25" customHeight="1" x14ac:dyDescent="0.25">
      <c r="A102" s="946"/>
      <c r="B102" s="101" t="s">
        <v>8</v>
      </c>
      <c r="C102" s="102" t="s">
        <v>8</v>
      </c>
      <c r="D102" s="102" t="s">
        <v>8</v>
      </c>
      <c r="E102" s="959"/>
      <c r="F102" s="103" t="s">
        <v>9</v>
      </c>
      <c r="G102" s="104" t="s">
        <v>10</v>
      </c>
      <c r="H102" s="105" t="s">
        <v>29</v>
      </c>
      <c r="I102" s="106" t="s">
        <v>30</v>
      </c>
      <c r="J102" s="107" t="s">
        <v>54</v>
      </c>
      <c r="K102" s="108" t="s">
        <v>13</v>
      </c>
      <c r="L102" s="109" t="s">
        <v>30</v>
      </c>
      <c r="M102" s="110" t="s">
        <v>54</v>
      </c>
      <c r="N102" s="111" t="s">
        <v>13</v>
      </c>
      <c r="P102" s="747"/>
    </row>
    <row r="103" spans="1:16" ht="13.5" customHeight="1" x14ac:dyDescent="0.25">
      <c r="A103" s="112" t="s">
        <v>61</v>
      </c>
      <c r="B103" s="117">
        <v>28</v>
      </c>
      <c r="C103" s="118">
        <v>92</v>
      </c>
      <c r="D103" s="118">
        <v>1000</v>
      </c>
      <c r="E103" s="119" t="s">
        <v>55</v>
      </c>
      <c r="F103" s="85">
        <v>5</v>
      </c>
      <c r="G103" s="86">
        <f t="shared" ref="G103:G123" si="30">B103*C103*D103/1000000000*F103</f>
        <v>1.2880000000000001E-2</v>
      </c>
      <c r="H103" s="87">
        <f t="shared" ref="H103:H123" si="31">D103*P103/1000000*F103</f>
        <v>0.45999999999999996</v>
      </c>
      <c r="I103" s="88">
        <f t="shared" ref="I103:I123" si="32">K103*G103</f>
        <v>435.34400000000005</v>
      </c>
      <c r="J103" s="120">
        <f t="shared" ref="J103:J123" si="33">K103*B103/1000</f>
        <v>946.4</v>
      </c>
      <c r="K103" s="89">
        <v>33800</v>
      </c>
      <c r="L103" s="90">
        <f t="shared" ref="L103:L123" si="34">G103*N103</f>
        <v>510.56320000000005</v>
      </c>
      <c r="M103" s="121">
        <f t="shared" ref="M103:M123" si="35">N103*B103/1000</f>
        <v>1109.92</v>
      </c>
      <c r="N103" s="91">
        <v>39640</v>
      </c>
      <c r="P103" s="51">
        <v>92</v>
      </c>
    </row>
    <row r="104" spans="1:16" ht="13.5" customHeight="1" x14ac:dyDescent="0.25">
      <c r="A104" s="63" t="s">
        <v>61</v>
      </c>
      <c r="B104" s="122">
        <v>28</v>
      </c>
      <c r="C104" s="123">
        <v>92</v>
      </c>
      <c r="D104" s="65">
        <v>1100</v>
      </c>
      <c r="E104" s="66" t="s">
        <v>55</v>
      </c>
      <c r="F104" s="55">
        <v>5</v>
      </c>
      <c r="G104" s="56">
        <f t="shared" si="30"/>
        <v>1.4168E-2</v>
      </c>
      <c r="H104" s="57">
        <f t="shared" si="31"/>
        <v>0.50600000000000001</v>
      </c>
      <c r="I104" s="58">
        <f t="shared" si="32"/>
        <v>478.8784</v>
      </c>
      <c r="J104" s="124">
        <f t="shared" si="33"/>
        <v>946.4</v>
      </c>
      <c r="K104" s="59">
        <v>33800</v>
      </c>
      <c r="L104" s="60">
        <f t="shared" si="34"/>
        <v>561.61951999999997</v>
      </c>
      <c r="M104" s="125">
        <f t="shared" si="35"/>
        <v>1109.92</v>
      </c>
      <c r="N104" s="61">
        <v>39640</v>
      </c>
      <c r="P104" s="51">
        <v>92</v>
      </c>
    </row>
    <row r="105" spans="1:16" ht="13.5" customHeight="1" x14ac:dyDescent="0.25">
      <c r="A105" s="63" t="s">
        <v>61</v>
      </c>
      <c r="B105" s="122">
        <v>28</v>
      </c>
      <c r="C105" s="123">
        <v>92</v>
      </c>
      <c r="D105" s="65">
        <v>1200</v>
      </c>
      <c r="E105" s="66" t="s">
        <v>55</v>
      </c>
      <c r="F105" s="55">
        <v>5</v>
      </c>
      <c r="G105" s="56">
        <f t="shared" si="30"/>
        <v>1.5456000000000001E-2</v>
      </c>
      <c r="H105" s="57">
        <f t="shared" si="31"/>
        <v>0.55200000000000005</v>
      </c>
      <c r="I105" s="58">
        <f t="shared" si="32"/>
        <v>522.41280000000006</v>
      </c>
      <c r="J105" s="124">
        <f t="shared" si="33"/>
        <v>946.4</v>
      </c>
      <c r="K105" s="59">
        <v>33800</v>
      </c>
      <c r="L105" s="60">
        <f t="shared" si="34"/>
        <v>612.67583999999999</v>
      </c>
      <c r="M105" s="125">
        <f t="shared" si="35"/>
        <v>1109.92</v>
      </c>
      <c r="N105" s="61">
        <v>39640</v>
      </c>
      <c r="P105" s="51">
        <v>92</v>
      </c>
    </row>
    <row r="106" spans="1:16" ht="13.5" customHeight="1" x14ac:dyDescent="0.25">
      <c r="A106" s="63" t="s">
        <v>61</v>
      </c>
      <c r="B106" s="122">
        <v>28</v>
      </c>
      <c r="C106" s="123">
        <v>92</v>
      </c>
      <c r="D106" s="65">
        <v>1300</v>
      </c>
      <c r="E106" s="66" t="s">
        <v>55</v>
      </c>
      <c r="F106" s="55">
        <v>5</v>
      </c>
      <c r="G106" s="56">
        <f t="shared" si="30"/>
        <v>1.6743999999999998E-2</v>
      </c>
      <c r="H106" s="57">
        <f t="shared" si="31"/>
        <v>0.59799999999999998</v>
      </c>
      <c r="I106" s="58">
        <f t="shared" si="32"/>
        <v>565.94719999999995</v>
      </c>
      <c r="J106" s="124">
        <f t="shared" si="33"/>
        <v>946.4</v>
      </c>
      <c r="K106" s="59">
        <v>33800</v>
      </c>
      <c r="L106" s="60">
        <f t="shared" si="34"/>
        <v>663.73215999999991</v>
      </c>
      <c r="M106" s="125">
        <f t="shared" si="35"/>
        <v>1109.92</v>
      </c>
      <c r="N106" s="61">
        <v>39640</v>
      </c>
      <c r="P106" s="51">
        <v>92</v>
      </c>
    </row>
    <row r="107" spans="1:16" ht="13.5" customHeight="1" x14ac:dyDescent="0.25">
      <c r="A107" s="63" t="s">
        <v>61</v>
      </c>
      <c r="B107" s="122">
        <v>28</v>
      </c>
      <c r="C107" s="123">
        <v>92</v>
      </c>
      <c r="D107" s="65">
        <v>1400</v>
      </c>
      <c r="E107" s="66" t="s">
        <v>55</v>
      </c>
      <c r="F107" s="55">
        <v>5</v>
      </c>
      <c r="G107" s="56">
        <f t="shared" si="30"/>
        <v>1.8031999999999999E-2</v>
      </c>
      <c r="H107" s="57">
        <f t="shared" si="31"/>
        <v>0.64400000000000002</v>
      </c>
      <c r="I107" s="58">
        <f t="shared" si="32"/>
        <v>609.48159999999996</v>
      </c>
      <c r="J107" s="124">
        <f t="shared" si="33"/>
        <v>946.4</v>
      </c>
      <c r="K107" s="59">
        <v>33800</v>
      </c>
      <c r="L107" s="60">
        <f t="shared" si="34"/>
        <v>714.78847999999994</v>
      </c>
      <c r="M107" s="125">
        <f t="shared" si="35"/>
        <v>1109.92</v>
      </c>
      <c r="N107" s="61">
        <v>39640</v>
      </c>
      <c r="P107" s="51">
        <v>92</v>
      </c>
    </row>
    <row r="108" spans="1:16" ht="13.5" customHeight="1" x14ac:dyDescent="0.25">
      <c r="A108" s="63" t="s">
        <v>61</v>
      </c>
      <c r="B108" s="122">
        <v>28</v>
      </c>
      <c r="C108" s="123">
        <v>92</v>
      </c>
      <c r="D108" s="65">
        <v>1500</v>
      </c>
      <c r="E108" s="66" t="s">
        <v>55</v>
      </c>
      <c r="F108" s="55">
        <v>5</v>
      </c>
      <c r="G108" s="56">
        <f t="shared" si="30"/>
        <v>1.932E-2</v>
      </c>
      <c r="H108" s="57">
        <f t="shared" si="31"/>
        <v>0.69000000000000006</v>
      </c>
      <c r="I108" s="58">
        <f t="shared" si="32"/>
        <v>653.01599999999996</v>
      </c>
      <c r="J108" s="124">
        <f t="shared" si="33"/>
        <v>946.4</v>
      </c>
      <c r="K108" s="59">
        <v>33800</v>
      </c>
      <c r="L108" s="60">
        <f t="shared" si="34"/>
        <v>765.84479999999996</v>
      </c>
      <c r="M108" s="125">
        <f t="shared" si="35"/>
        <v>1109.92</v>
      </c>
      <c r="N108" s="61">
        <v>39640</v>
      </c>
      <c r="P108" s="51">
        <v>92</v>
      </c>
    </row>
    <row r="109" spans="1:16" ht="13.5" customHeight="1" x14ac:dyDescent="0.25">
      <c r="A109" s="63" t="s">
        <v>61</v>
      </c>
      <c r="B109" s="122">
        <v>28</v>
      </c>
      <c r="C109" s="123">
        <v>92</v>
      </c>
      <c r="D109" s="65">
        <v>1600</v>
      </c>
      <c r="E109" s="66" t="s">
        <v>55</v>
      </c>
      <c r="F109" s="55">
        <v>5</v>
      </c>
      <c r="G109" s="56">
        <f t="shared" si="30"/>
        <v>2.0607999999999998E-2</v>
      </c>
      <c r="H109" s="57">
        <f t="shared" si="31"/>
        <v>0.73599999999999999</v>
      </c>
      <c r="I109" s="58">
        <f t="shared" si="32"/>
        <v>696.55039999999997</v>
      </c>
      <c r="J109" s="124">
        <f t="shared" si="33"/>
        <v>946.4</v>
      </c>
      <c r="K109" s="59">
        <v>33800</v>
      </c>
      <c r="L109" s="60">
        <f t="shared" si="34"/>
        <v>816.90111999999988</v>
      </c>
      <c r="M109" s="125">
        <f t="shared" si="35"/>
        <v>1109.92</v>
      </c>
      <c r="N109" s="61">
        <v>39640</v>
      </c>
      <c r="P109" s="51">
        <v>92</v>
      </c>
    </row>
    <row r="110" spans="1:16" ht="13.5" customHeight="1" x14ac:dyDescent="0.25">
      <c r="A110" s="63" t="s">
        <v>61</v>
      </c>
      <c r="B110" s="122">
        <v>28</v>
      </c>
      <c r="C110" s="123">
        <v>92</v>
      </c>
      <c r="D110" s="65">
        <v>1700</v>
      </c>
      <c r="E110" s="66" t="s">
        <v>55</v>
      </c>
      <c r="F110" s="55">
        <v>5</v>
      </c>
      <c r="G110" s="56">
        <f t="shared" si="30"/>
        <v>2.1895999999999999E-2</v>
      </c>
      <c r="H110" s="57">
        <f t="shared" si="31"/>
        <v>0.78200000000000003</v>
      </c>
      <c r="I110" s="58">
        <f t="shared" si="32"/>
        <v>740.08479999999997</v>
      </c>
      <c r="J110" s="124">
        <f t="shared" si="33"/>
        <v>946.4</v>
      </c>
      <c r="K110" s="59">
        <v>33800</v>
      </c>
      <c r="L110" s="60">
        <f t="shared" si="34"/>
        <v>867.95743999999991</v>
      </c>
      <c r="M110" s="125">
        <f t="shared" si="35"/>
        <v>1109.92</v>
      </c>
      <c r="N110" s="61">
        <v>39640</v>
      </c>
      <c r="P110" s="51">
        <v>92</v>
      </c>
    </row>
    <row r="111" spans="1:16" ht="13.5" customHeight="1" x14ac:dyDescent="0.25">
      <c r="A111" s="63" t="s">
        <v>61</v>
      </c>
      <c r="B111" s="122">
        <v>28</v>
      </c>
      <c r="C111" s="123">
        <v>92</v>
      </c>
      <c r="D111" s="65">
        <v>1800</v>
      </c>
      <c r="E111" s="66" t="s">
        <v>55</v>
      </c>
      <c r="F111" s="55">
        <v>5</v>
      </c>
      <c r="G111" s="56">
        <f t="shared" si="30"/>
        <v>2.3184E-2</v>
      </c>
      <c r="H111" s="57">
        <f t="shared" si="31"/>
        <v>0.82799999999999996</v>
      </c>
      <c r="I111" s="58">
        <f t="shared" si="32"/>
        <v>783.61919999999998</v>
      </c>
      <c r="J111" s="124">
        <f t="shared" si="33"/>
        <v>946.4</v>
      </c>
      <c r="K111" s="59">
        <v>33800</v>
      </c>
      <c r="L111" s="60">
        <f t="shared" si="34"/>
        <v>919.01375999999993</v>
      </c>
      <c r="M111" s="125">
        <f t="shared" si="35"/>
        <v>1109.92</v>
      </c>
      <c r="N111" s="61">
        <v>39640</v>
      </c>
      <c r="P111" s="51">
        <v>92</v>
      </c>
    </row>
    <row r="112" spans="1:16" ht="13.5" customHeight="1" x14ac:dyDescent="0.25">
      <c r="A112" s="63" t="s">
        <v>61</v>
      </c>
      <c r="B112" s="122">
        <v>28</v>
      </c>
      <c r="C112" s="123">
        <v>92</v>
      </c>
      <c r="D112" s="65">
        <v>1900</v>
      </c>
      <c r="E112" s="66" t="s">
        <v>55</v>
      </c>
      <c r="F112" s="55">
        <v>5</v>
      </c>
      <c r="G112" s="56">
        <f t="shared" si="30"/>
        <v>2.4472000000000001E-2</v>
      </c>
      <c r="H112" s="57">
        <f t="shared" si="31"/>
        <v>0.87400000000000011</v>
      </c>
      <c r="I112" s="58">
        <f t="shared" si="32"/>
        <v>827.15359999999998</v>
      </c>
      <c r="J112" s="124">
        <f t="shared" si="33"/>
        <v>946.4</v>
      </c>
      <c r="K112" s="59">
        <v>33800</v>
      </c>
      <c r="L112" s="60">
        <f t="shared" si="34"/>
        <v>970.07008000000008</v>
      </c>
      <c r="M112" s="125">
        <f t="shared" si="35"/>
        <v>1109.92</v>
      </c>
      <c r="N112" s="61">
        <v>39640</v>
      </c>
      <c r="P112" s="51">
        <v>92</v>
      </c>
    </row>
    <row r="113" spans="1:16" ht="13.5" customHeight="1" x14ac:dyDescent="0.25">
      <c r="A113" s="63" t="s">
        <v>61</v>
      </c>
      <c r="B113" s="122">
        <v>28</v>
      </c>
      <c r="C113" s="123">
        <v>92</v>
      </c>
      <c r="D113" s="65">
        <v>2000</v>
      </c>
      <c r="E113" s="66" t="s">
        <v>55</v>
      </c>
      <c r="F113" s="55">
        <v>5</v>
      </c>
      <c r="G113" s="56">
        <f t="shared" si="30"/>
        <v>2.5760000000000002E-2</v>
      </c>
      <c r="H113" s="57">
        <f t="shared" si="31"/>
        <v>0.91999999999999993</v>
      </c>
      <c r="I113" s="58">
        <f t="shared" si="32"/>
        <v>870.6880000000001</v>
      </c>
      <c r="J113" s="124">
        <f t="shared" si="33"/>
        <v>946.4</v>
      </c>
      <c r="K113" s="59">
        <v>33800</v>
      </c>
      <c r="L113" s="60">
        <f t="shared" si="34"/>
        <v>1021.1264000000001</v>
      </c>
      <c r="M113" s="125">
        <f t="shared" si="35"/>
        <v>1109.92</v>
      </c>
      <c r="N113" s="61">
        <v>39640</v>
      </c>
      <c r="P113" s="51">
        <v>92</v>
      </c>
    </row>
    <row r="114" spans="1:16" ht="13.5" customHeight="1" x14ac:dyDescent="0.25">
      <c r="A114" s="63" t="s">
        <v>61</v>
      </c>
      <c r="B114" s="122">
        <v>28</v>
      </c>
      <c r="C114" s="123">
        <v>92</v>
      </c>
      <c r="D114" s="65">
        <v>2100</v>
      </c>
      <c r="E114" s="66" t="s">
        <v>55</v>
      </c>
      <c r="F114" s="55">
        <v>5</v>
      </c>
      <c r="G114" s="56">
        <f t="shared" si="30"/>
        <v>2.7047999999999999E-2</v>
      </c>
      <c r="H114" s="57">
        <f t="shared" si="31"/>
        <v>0.96600000000000008</v>
      </c>
      <c r="I114" s="58">
        <f t="shared" si="32"/>
        <v>914.22239999999999</v>
      </c>
      <c r="J114" s="124">
        <f t="shared" si="33"/>
        <v>946.4</v>
      </c>
      <c r="K114" s="59">
        <v>33800</v>
      </c>
      <c r="L114" s="60">
        <f t="shared" si="34"/>
        <v>1072.18272</v>
      </c>
      <c r="M114" s="125">
        <f t="shared" si="35"/>
        <v>1109.92</v>
      </c>
      <c r="N114" s="61">
        <v>39640</v>
      </c>
      <c r="P114" s="51">
        <v>92</v>
      </c>
    </row>
    <row r="115" spans="1:16" ht="13.5" customHeight="1" x14ac:dyDescent="0.25">
      <c r="A115" s="63" t="s">
        <v>61</v>
      </c>
      <c r="B115" s="122">
        <v>28</v>
      </c>
      <c r="C115" s="123">
        <v>92</v>
      </c>
      <c r="D115" s="65">
        <v>2200</v>
      </c>
      <c r="E115" s="66" t="s">
        <v>55</v>
      </c>
      <c r="F115" s="55">
        <v>5</v>
      </c>
      <c r="G115" s="56">
        <f t="shared" si="30"/>
        <v>2.8336E-2</v>
      </c>
      <c r="H115" s="57">
        <f t="shared" si="31"/>
        <v>1.012</v>
      </c>
      <c r="I115" s="58">
        <f t="shared" si="32"/>
        <v>957.7568</v>
      </c>
      <c r="J115" s="124">
        <f t="shared" si="33"/>
        <v>946.4</v>
      </c>
      <c r="K115" s="59">
        <v>33800</v>
      </c>
      <c r="L115" s="60">
        <f t="shared" si="34"/>
        <v>1123.2390399999999</v>
      </c>
      <c r="M115" s="125">
        <f t="shared" si="35"/>
        <v>1109.92</v>
      </c>
      <c r="N115" s="61">
        <v>39640</v>
      </c>
      <c r="P115" s="51">
        <v>92</v>
      </c>
    </row>
    <row r="116" spans="1:16" ht="14.25" customHeight="1" x14ac:dyDescent="0.25">
      <c r="A116" s="63" t="s">
        <v>61</v>
      </c>
      <c r="B116" s="122">
        <v>28</v>
      </c>
      <c r="C116" s="123">
        <v>92</v>
      </c>
      <c r="D116" s="65">
        <v>2300</v>
      </c>
      <c r="E116" s="66" t="s">
        <v>55</v>
      </c>
      <c r="F116" s="55">
        <v>5</v>
      </c>
      <c r="G116" s="56">
        <f t="shared" si="30"/>
        <v>2.9624000000000001E-2</v>
      </c>
      <c r="H116" s="57">
        <f t="shared" si="31"/>
        <v>1.0580000000000001</v>
      </c>
      <c r="I116" s="58">
        <f t="shared" si="32"/>
        <v>1001.2912</v>
      </c>
      <c r="J116" s="124">
        <f t="shared" si="33"/>
        <v>946.4</v>
      </c>
      <c r="K116" s="59">
        <v>33800</v>
      </c>
      <c r="L116" s="60">
        <f t="shared" si="34"/>
        <v>1174.2953600000001</v>
      </c>
      <c r="M116" s="125">
        <f t="shared" si="35"/>
        <v>1109.92</v>
      </c>
      <c r="N116" s="61">
        <v>39640</v>
      </c>
      <c r="P116" s="51">
        <v>92</v>
      </c>
    </row>
    <row r="117" spans="1:16" ht="14.25" customHeight="1" x14ac:dyDescent="0.25">
      <c r="A117" s="63" t="s">
        <v>61</v>
      </c>
      <c r="B117" s="122">
        <v>28</v>
      </c>
      <c r="C117" s="123">
        <v>92</v>
      </c>
      <c r="D117" s="65">
        <v>2400</v>
      </c>
      <c r="E117" s="66" t="s">
        <v>55</v>
      </c>
      <c r="F117" s="55">
        <v>5</v>
      </c>
      <c r="G117" s="56">
        <f t="shared" si="30"/>
        <v>3.0912000000000002E-2</v>
      </c>
      <c r="H117" s="57">
        <f t="shared" si="31"/>
        <v>1.1040000000000001</v>
      </c>
      <c r="I117" s="58">
        <f t="shared" si="32"/>
        <v>1044.8256000000001</v>
      </c>
      <c r="J117" s="124">
        <f t="shared" si="33"/>
        <v>946.4</v>
      </c>
      <c r="K117" s="59">
        <v>33800</v>
      </c>
      <c r="L117" s="60">
        <f t="shared" si="34"/>
        <v>1225.35168</v>
      </c>
      <c r="M117" s="125">
        <f t="shared" si="35"/>
        <v>1109.92</v>
      </c>
      <c r="N117" s="61">
        <v>39640</v>
      </c>
      <c r="P117" s="51">
        <v>92</v>
      </c>
    </row>
    <row r="118" spans="1:16" ht="12.75" customHeight="1" x14ac:dyDescent="0.25">
      <c r="A118" s="63" t="s">
        <v>61</v>
      </c>
      <c r="B118" s="122">
        <v>28</v>
      </c>
      <c r="C118" s="123">
        <v>92</v>
      </c>
      <c r="D118" s="65">
        <v>2500</v>
      </c>
      <c r="E118" s="66" t="s">
        <v>55</v>
      </c>
      <c r="F118" s="55">
        <v>5</v>
      </c>
      <c r="G118" s="56">
        <f t="shared" si="30"/>
        <v>3.2199999999999999E-2</v>
      </c>
      <c r="H118" s="57">
        <f t="shared" si="31"/>
        <v>1.1500000000000001</v>
      </c>
      <c r="I118" s="58">
        <f t="shared" si="32"/>
        <v>1088.3599999999999</v>
      </c>
      <c r="J118" s="124">
        <f t="shared" si="33"/>
        <v>946.4</v>
      </c>
      <c r="K118" s="59">
        <v>33800</v>
      </c>
      <c r="L118" s="60">
        <f t="shared" si="34"/>
        <v>1276.4079999999999</v>
      </c>
      <c r="M118" s="125">
        <f t="shared" si="35"/>
        <v>1109.92</v>
      </c>
      <c r="N118" s="61">
        <v>39640</v>
      </c>
      <c r="P118" s="51">
        <v>92</v>
      </c>
    </row>
    <row r="119" spans="1:16" ht="12.75" customHeight="1" x14ac:dyDescent="0.25">
      <c r="A119" s="63" t="s">
        <v>61</v>
      </c>
      <c r="B119" s="122">
        <v>28</v>
      </c>
      <c r="C119" s="123">
        <v>92</v>
      </c>
      <c r="D119" s="65">
        <v>2600</v>
      </c>
      <c r="E119" s="66" t="s">
        <v>55</v>
      </c>
      <c r="F119" s="55">
        <v>5</v>
      </c>
      <c r="G119" s="56">
        <f t="shared" si="30"/>
        <v>3.3487999999999997E-2</v>
      </c>
      <c r="H119" s="57">
        <f t="shared" si="31"/>
        <v>1.196</v>
      </c>
      <c r="I119" s="58">
        <f t="shared" si="32"/>
        <v>1131.8943999999999</v>
      </c>
      <c r="J119" s="124">
        <f t="shared" si="33"/>
        <v>946.4</v>
      </c>
      <c r="K119" s="59">
        <v>33800</v>
      </c>
      <c r="L119" s="60">
        <f t="shared" si="34"/>
        <v>1327.4643199999998</v>
      </c>
      <c r="M119" s="125">
        <f t="shared" si="35"/>
        <v>1109.92</v>
      </c>
      <c r="N119" s="61">
        <v>39640</v>
      </c>
      <c r="P119" s="51">
        <v>92</v>
      </c>
    </row>
    <row r="120" spans="1:16" ht="12.75" customHeight="1" x14ac:dyDescent="0.25">
      <c r="A120" s="63" t="s">
        <v>61</v>
      </c>
      <c r="B120" s="122">
        <v>28</v>
      </c>
      <c r="C120" s="123">
        <v>92</v>
      </c>
      <c r="D120" s="65">
        <v>2700</v>
      </c>
      <c r="E120" s="66" t="s">
        <v>55</v>
      </c>
      <c r="F120" s="55">
        <v>5</v>
      </c>
      <c r="G120" s="56">
        <f t="shared" si="30"/>
        <v>3.4776000000000001E-2</v>
      </c>
      <c r="H120" s="57">
        <f t="shared" si="31"/>
        <v>1.242</v>
      </c>
      <c r="I120" s="58">
        <f t="shared" si="32"/>
        <v>1175.4288000000001</v>
      </c>
      <c r="J120" s="124">
        <f t="shared" si="33"/>
        <v>946.4</v>
      </c>
      <c r="K120" s="59">
        <v>33800</v>
      </c>
      <c r="L120" s="60">
        <f t="shared" si="34"/>
        <v>1378.52064</v>
      </c>
      <c r="M120" s="125">
        <f t="shared" si="35"/>
        <v>1109.92</v>
      </c>
      <c r="N120" s="61">
        <v>39640</v>
      </c>
      <c r="P120" s="51">
        <v>92</v>
      </c>
    </row>
    <row r="121" spans="1:16" ht="12.75" customHeight="1" x14ac:dyDescent="0.25">
      <c r="A121" s="63" t="s">
        <v>61</v>
      </c>
      <c r="B121" s="122">
        <v>28</v>
      </c>
      <c r="C121" s="123">
        <v>92</v>
      </c>
      <c r="D121" s="65">
        <v>2800</v>
      </c>
      <c r="E121" s="66" t="s">
        <v>55</v>
      </c>
      <c r="F121" s="55">
        <v>5</v>
      </c>
      <c r="G121" s="56">
        <f t="shared" si="30"/>
        <v>3.6063999999999999E-2</v>
      </c>
      <c r="H121" s="57">
        <f t="shared" si="31"/>
        <v>1.288</v>
      </c>
      <c r="I121" s="58">
        <f t="shared" si="32"/>
        <v>1218.9631999999999</v>
      </c>
      <c r="J121" s="124">
        <f t="shared" si="33"/>
        <v>946.4</v>
      </c>
      <c r="K121" s="59">
        <v>33800</v>
      </c>
      <c r="L121" s="60">
        <f t="shared" si="34"/>
        <v>1429.5769599999999</v>
      </c>
      <c r="M121" s="125">
        <f t="shared" si="35"/>
        <v>1109.92</v>
      </c>
      <c r="N121" s="61">
        <v>39640</v>
      </c>
      <c r="P121" s="51">
        <v>92</v>
      </c>
    </row>
    <row r="122" spans="1:16" ht="12.75" customHeight="1" x14ac:dyDescent="0.25">
      <c r="A122" s="63" t="s">
        <v>61</v>
      </c>
      <c r="B122" s="122">
        <v>28</v>
      </c>
      <c r="C122" s="123">
        <v>92</v>
      </c>
      <c r="D122" s="65">
        <v>2900</v>
      </c>
      <c r="E122" s="66" t="s">
        <v>55</v>
      </c>
      <c r="F122" s="55">
        <v>5</v>
      </c>
      <c r="G122" s="56">
        <f t="shared" si="30"/>
        <v>3.7352000000000003E-2</v>
      </c>
      <c r="H122" s="57">
        <f t="shared" si="31"/>
        <v>1.3339999999999999</v>
      </c>
      <c r="I122" s="58">
        <f t="shared" si="32"/>
        <v>1262.4976000000001</v>
      </c>
      <c r="J122" s="124">
        <f t="shared" si="33"/>
        <v>946.4</v>
      </c>
      <c r="K122" s="59">
        <v>33800</v>
      </c>
      <c r="L122" s="60">
        <f t="shared" si="34"/>
        <v>1480.6332800000002</v>
      </c>
      <c r="M122" s="125">
        <f t="shared" si="35"/>
        <v>1109.92</v>
      </c>
      <c r="N122" s="61">
        <v>39640</v>
      </c>
      <c r="P122" s="51">
        <v>92</v>
      </c>
    </row>
    <row r="123" spans="1:16" ht="12.75" customHeight="1" x14ac:dyDescent="0.25">
      <c r="A123" s="63" t="s">
        <v>61</v>
      </c>
      <c r="B123" s="122">
        <v>28</v>
      </c>
      <c r="C123" s="123">
        <v>92</v>
      </c>
      <c r="D123" s="65">
        <v>3000</v>
      </c>
      <c r="E123" s="66" t="s">
        <v>55</v>
      </c>
      <c r="F123" s="55">
        <v>5</v>
      </c>
      <c r="G123" s="56">
        <f t="shared" si="30"/>
        <v>3.8640000000000001E-2</v>
      </c>
      <c r="H123" s="57">
        <f t="shared" si="31"/>
        <v>1.3800000000000001</v>
      </c>
      <c r="I123" s="58">
        <f t="shared" si="32"/>
        <v>1306.0319999999999</v>
      </c>
      <c r="J123" s="124">
        <f t="shared" si="33"/>
        <v>946.4</v>
      </c>
      <c r="K123" s="59">
        <v>33800</v>
      </c>
      <c r="L123" s="60">
        <f t="shared" si="34"/>
        <v>1531.6895999999999</v>
      </c>
      <c r="M123" s="125">
        <f t="shared" si="35"/>
        <v>1109.92</v>
      </c>
      <c r="N123" s="61">
        <v>39640</v>
      </c>
      <c r="P123" s="51">
        <v>92</v>
      </c>
    </row>
    <row r="124" spans="1:16" s="1" customFormat="1" ht="14.25" customHeight="1" x14ac:dyDescent="0.2">
      <c r="A124" s="699" t="s">
        <v>16</v>
      </c>
      <c r="B124" s="699"/>
      <c r="C124" s="699"/>
      <c r="D124" s="699"/>
      <c r="E124" s="699"/>
      <c r="F124" s="699"/>
      <c r="G124" s="699"/>
      <c r="H124" s="699"/>
      <c r="I124" s="699"/>
      <c r="J124" s="699"/>
      <c r="K124" s="699"/>
      <c r="L124" s="699"/>
      <c r="M124" s="699"/>
      <c r="N124" s="699"/>
    </row>
    <row r="125" spans="1:16" s="1" customFormat="1" ht="15" customHeight="1" x14ac:dyDescent="0.2">
      <c r="A125" s="699" t="s">
        <v>36</v>
      </c>
      <c r="B125" s="699"/>
      <c r="C125" s="699"/>
      <c r="D125" s="699"/>
      <c r="E125" s="699"/>
      <c r="F125" s="699"/>
      <c r="G125" s="699"/>
      <c r="H125" s="699"/>
      <c r="I125" s="699"/>
      <c r="J125" s="699"/>
      <c r="K125" s="699"/>
      <c r="L125" s="699"/>
      <c r="M125" s="699"/>
      <c r="N125" s="699"/>
    </row>
    <row r="126" spans="1:16" s="1" customFormat="1" ht="15.75" customHeight="1" x14ac:dyDescent="0.2">
      <c r="A126" s="700" t="s">
        <v>18</v>
      </c>
      <c r="B126" s="700"/>
      <c r="C126" s="700"/>
      <c r="D126" s="700"/>
      <c r="E126" s="700"/>
      <c r="F126" s="700"/>
      <c r="G126" s="700"/>
      <c r="H126" s="700"/>
      <c r="I126" s="700"/>
      <c r="J126" s="700"/>
      <c r="K126" s="700"/>
      <c r="L126" s="700"/>
      <c r="M126" s="700"/>
      <c r="N126" s="700"/>
    </row>
  </sheetData>
  <mergeCells count="40">
    <mergeCell ref="P101:P102"/>
    <mergeCell ref="A124:N124"/>
    <mergeCell ref="A125:N125"/>
    <mergeCell ref="A126:N126"/>
    <mergeCell ref="A101:A102"/>
    <mergeCell ref="E101:E102"/>
    <mergeCell ref="F101:H101"/>
    <mergeCell ref="I101:K101"/>
    <mergeCell ref="L101:N101"/>
    <mergeCell ref="P73:P74"/>
    <mergeCell ref="A96:N96"/>
    <mergeCell ref="A97:N97"/>
    <mergeCell ref="A98:N98"/>
    <mergeCell ref="A99:N100"/>
    <mergeCell ref="A73:A74"/>
    <mergeCell ref="E73:E74"/>
    <mergeCell ref="F73:H73"/>
    <mergeCell ref="I73:K73"/>
    <mergeCell ref="L73:N73"/>
    <mergeCell ref="P39:P40"/>
    <mergeCell ref="A68:N68"/>
    <mergeCell ref="A69:N69"/>
    <mergeCell ref="A70:N70"/>
    <mergeCell ref="A71:N72"/>
    <mergeCell ref="A39:A40"/>
    <mergeCell ref="E39:E40"/>
    <mergeCell ref="F39:H39"/>
    <mergeCell ref="I39:K39"/>
    <mergeCell ref="L39:N39"/>
    <mergeCell ref="P3:P4"/>
    <mergeCell ref="A34:N34"/>
    <mergeCell ref="A35:N35"/>
    <mergeCell ref="A36:N36"/>
    <mergeCell ref="A37:N38"/>
    <mergeCell ref="A1:N2"/>
    <mergeCell ref="A3:A4"/>
    <mergeCell ref="E3:E4"/>
    <mergeCell ref="F3:H3"/>
    <mergeCell ref="I3:K3"/>
    <mergeCell ref="L3:N3"/>
  </mergeCells>
  <hyperlinks>
    <hyperlink ref="A36" r:id="rId1"/>
    <hyperlink ref="A70" r:id="rId2"/>
    <hyperlink ref="A98" r:id="rId3"/>
    <hyperlink ref="A126" r:id="rId4"/>
  </hyperlinks>
  <pageMargins left="0.7" right="0.7" top="0.75" bottom="0.75" header="0.511811023622047" footer="0.511811023622047"/>
  <pageSetup paperSize="9" orientation="landscape" horizontalDpi="300" verticalDpi="300"/>
  <rowBreaks count="3" manualBreakCount="3">
    <brk id="36" max="16383" man="1"/>
    <brk id="70" max="16383" man="1"/>
    <brk id="98" max="16383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0"/>
  <sheetViews>
    <sheetView zoomScaleNormal="100" workbookViewId="0">
      <selection activeCell="A5" sqref="A5:H48"/>
    </sheetView>
  </sheetViews>
  <sheetFormatPr defaultColWidth="8.7109375" defaultRowHeight="15" x14ac:dyDescent="0.25"/>
  <cols>
    <col min="1" max="1" width="18" customWidth="1"/>
    <col min="3" max="3" width="3.85546875" customWidth="1"/>
    <col min="4" max="4" width="19.140625" customWidth="1"/>
    <col min="5" max="5" width="15.85546875" customWidth="1"/>
    <col min="6" max="6" width="7.140625" customWidth="1"/>
    <col min="7" max="7" width="11.5703125" customWidth="1"/>
    <col min="8" max="8" width="12.140625" style="426" customWidth="1"/>
    <col min="9" max="9" width="8.7109375" style="422"/>
  </cols>
  <sheetData>
    <row r="1" spans="1:9" ht="18.75" x14ac:dyDescent="0.25">
      <c r="A1" s="961" t="s">
        <v>439</v>
      </c>
      <c r="B1" s="961"/>
      <c r="C1" s="961"/>
      <c r="D1" s="961"/>
      <c r="E1" s="961"/>
      <c r="F1" s="963"/>
      <c r="G1" s="963"/>
      <c r="H1" s="963"/>
      <c r="I1" s="421"/>
    </row>
    <row r="2" spans="1:9" ht="15" customHeight="1" x14ac:dyDescent="0.25">
      <c r="A2" s="962" t="s">
        <v>62</v>
      </c>
      <c r="B2" s="962"/>
      <c r="C2" s="962"/>
      <c r="D2" s="962"/>
      <c r="E2" s="962"/>
      <c r="F2" s="963"/>
      <c r="G2" s="963"/>
      <c r="H2" s="963"/>
    </row>
    <row r="3" spans="1:9" ht="15.75" customHeight="1" thickBot="1" x14ac:dyDescent="0.3">
      <c r="A3" s="962" t="s">
        <v>63</v>
      </c>
      <c r="B3" s="962"/>
      <c r="C3" s="962"/>
      <c r="D3" s="962"/>
      <c r="E3" s="962"/>
      <c r="F3" s="963"/>
      <c r="G3" s="963"/>
      <c r="H3" s="963"/>
    </row>
    <row r="4" spans="1:9" ht="34.5" thickBot="1" x14ac:dyDescent="0.3">
      <c r="A4" s="586" t="s">
        <v>248</v>
      </c>
      <c r="B4" s="964" t="s">
        <v>383</v>
      </c>
      <c r="C4" s="965"/>
      <c r="D4" s="586" t="s">
        <v>378</v>
      </c>
      <c r="E4" s="587" t="s">
        <v>65</v>
      </c>
      <c r="F4" s="127" t="s">
        <v>66</v>
      </c>
      <c r="G4" s="588" t="s">
        <v>437</v>
      </c>
      <c r="H4" s="589" t="s">
        <v>438</v>
      </c>
    </row>
    <row r="5" spans="1:9" x14ac:dyDescent="0.25">
      <c r="A5" s="966" t="s">
        <v>379</v>
      </c>
      <c r="B5" s="968" t="s">
        <v>380</v>
      </c>
      <c r="C5" s="968"/>
      <c r="D5" s="405" t="s">
        <v>397</v>
      </c>
      <c r="E5" s="139" t="s">
        <v>67</v>
      </c>
      <c r="F5" s="139" t="s">
        <v>68</v>
      </c>
      <c r="G5" s="416">
        <v>135</v>
      </c>
      <c r="H5" s="585">
        <v>168.75</v>
      </c>
    </row>
    <row r="6" spans="1:9" x14ac:dyDescent="0.25">
      <c r="A6" s="967"/>
      <c r="B6" s="969"/>
      <c r="C6" s="969"/>
      <c r="D6" s="388" t="s">
        <v>398</v>
      </c>
      <c r="E6" s="143" t="s">
        <v>67</v>
      </c>
      <c r="F6" s="143" t="s">
        <v>68</v>
      </c>
      <c r="G6" s="414">
        <v>120</v>
      </c>
      <c r="H6" s="425">
        <v>150</v>
      </c>
    </row>
    <row r="7" spans="1:9" x14ac:dyDescent="0.25">
      <c r="A7" s="967"/>
      <c r="B7" s="969"/>
      <c r="C7" s="969"/>
      <c r="D7" s="388" t="s">
        <v>399</v>
      </c>
      <c r="E7" s="143" t="s">
        <v>67</v>
      </c>
      <c r="F7" s="143" t="s">
        <v>68</v>
      </c>
      <c r="G7" s="414">
        <v>64</v>
      </c>
      <c r="H7" s="425">
        <v>80</v>
      </c>
    </row>
    <row r="8" spans="1:9" x14ac:dyDescent="0.25">
      <c r="A8" s="967"/>
      <c r="B8" s="969"/>
      <c r="C8" s="969"/>
      <c r="D8" s="388" t="s">
        <v>400</v>
      </c>
      <c r="E8" s="143" t="s">
        <v>67</v>
      </c>
      <c r="F8" s="143" t="s">
        <v>68</v>
      </c>
      <c r="G8" s="414">
        <v>48</v>
      </c>
      <c r="H8" s="425">
        <v>60</v>
      </c>
    </row>
    <row r="9" spans="1:9" x14ac:dyDescent="0.25">
      <c r="A9" s="967"/>
      <c r="B9" s="969"/>
      <c r="C9" s="969"/>
      <c r="D9" s="388" t="s">
        <v>401</v>
      </c>
      <c r="E9" s="143" t="s">
        <v>67</v>
      </c>
      <c r="F9" s="143" t="s">
        <v>68</v>
      </c>
      <c r="G9" s="414">
        <v>38</v>
      </c>
      <c r="H9" s="425">
        <v>47.5</v>
      </c>
    </row>
    <row r="10" spans="1:9" x14ac:dyDescent="0.25">
      <c r="A10" s="967"/>
      <c r="B10" s="969"/>
      <c r="C10" s="969"/>
      <c r="D10" s="388" t="s">
        <v>402</v>
      </c>
      <c r="E10" s="143" t="s">
        <v>67</v>
      </c>
      <c r="F10" s="143" t="s">
        <v>68</v>
      </c>
      <c r="G10" s="414">
        <v>33</v>
      </c>
      <c r="H10" s="425">
        <v>41.25</v>
      </c>
    </row>
    <row r="11" spans="1:9" ht="2.25" customHeight="1" x14ac:dyDescent="0.25">
      <c r="A11" s="399"/>
      <c r="B11" s="389"/>
      <c r="C11" s="389"/>
      <c r="D11" s="389"/>
      <c r="E11" s="129"/>
      <c r="F11" s="129"/>
      <c r="G11" s="415"/>
      <c r="H11" s="425">
        <v>0</v>
      </c>
    </row>
    <row r="12" spans="1:9" x14ac:dyDescent="0.25">
      <c r="A12" s="970" t="s">
        <v>381</v>
      </c>
      <c r="B12" s="973" t="s">
        <v>382</v>
      </c>
      <c r="C12" s="973"/>
      <c r="D12" s="388" t="s">
        <v>403</v>
      </c>
      <c r="E12" s="139" t="s">
        <v>67</v>
      </c>
      <c r="F12" s="139" t="s">
        <v>68</v>
      </c>
      <c r="G12" s="416">
        <v>58</v>
      </c>
      <c r="H12" s="425">
        <v>72.5</v>
      </c>
    </row>
    <row r="13" spans="1:9" x14ac:dyDescent="0.25">
      <c r="A13" s="971"/>
      <c r="B13" s="973"/>
      <c r="C13" s="973"/>
      <c r="D13" s="388" t="s">
        <v>404</v>
      </c>
      <c r="E13" s="143" t="s">
        <v>67</v>
      </c>
      <c r="F13" s="143" t="s">
        <v>68</v>
      </c>
      <c r="G13" s="414">
        <v>45</v>
      </c>
      <c r="H13" s="425">
        <v>56.25</v>
      </c>
    </row>
    <row r="14" spans="1:9" x14ac:dyDescent="0.25">
      <c r="A14" s="971"/>
      <c r="B14" s="973"/>
      <c r="C14" s="973"/>
      <c r="D14" s="388" t="s">
        <v>405</v>
      </c>
      <c r="E14" s="143" t="s">
        <v>67</v>
      </c>
      <c r="F14" s="143" t="s">
        <v>68</v>
      </c>
      <c r="G14" s="414">
        <v>38</v>
      </c>
      <c r="H14" s="425">
        <v>47.5</v>
      </c>
    </row>
    <row r="15" spans="1:9" x14ac:dyDescent="0.25">
      <c r="A15" s="972"/>
      <c r="B15" s="973"/>
      <c r="C15" s="973"/>
      <c r="D15" s="388" t="s">
        <v>406</v>
      </c>
      <c r="E15" s="391" t="s">
        <v>67</v>
      </c>
      <c r="F15" s="391" t="s">
        <v>68</v>
      </c>
      <c r="G15" s="417">
        <v>35</v>
      </c>
      <c r="H15" s="425">
        <v>43.75</v>
      </c>
    </row>
    <row r="16" spans="1:9" ht="2.25" customHeight="1" x14ac:dyDescent="0.25">
      <c r="A16" s="399"/>
      <c r="B16" s="389"/>
      <c r="C16" s="389"/>
      <c r="D16" s="389"/>
      <c r="E16" s="129"/>
      <c r="F16" s="129"/>
      <c r="G16" s="415"/>
      <c r="H16" s="425">
        <v>0</v>
      </c>
    </row>
    <row r="17" spans="1:8" x14ac:dyDescent="0.25">
      <c r="A17" s="974" t="s">
        <v>386</v>
      </c>
      <c r="B17" s="973" t="s">
        <v>387</v>
      </c>
      <c r="C17" s="973"/>
      <c r="D17" s="388" t="s">
        <v>407</v>
      </c>
      <c r="E17" s="139" t="s">
        <v>67</v>
      </c>
      <c r="F17" s="139" t="s">
        <v>68</v>
      </c>
      <c r="G17" s="416">
        <v>30</v>
      </c>
      <c r="H17" s="425">
        <v>37.5</v>
      </c>
    </row>
    <row r="18" spans="1:8" x14ac:dyDescent="0.25">
      <c r="A18" s="975"/>
      <c r="B18" s="973"/>
      <c r="C18" s="973"/>
      <c r="D18" s="388" t="s">
        <v>408</v>
      </c>
      <c r="E18" s="143" t="s">
        <v>67</v>
      </c>
      <c r="F18" s="143" t="s">
        <v>68</v>
      </c>
      <c r="G18" s="414">
        <v>29</v>
      </c>
      <c r="H18" s="425">
        <v>36.25</v>
      </c>
    </row>
    <row r="19" spans="1:8" x14ac:dyDescent="0.25">
      <c r="A19" s="975"/>
      <c r="B19" s="973"/>
      <c r="C19" s="973"/>
      <c r="D19" s="388" t="s">
        <v>409</v>
      </c>
      <c r="E19" s="143" t="s">
        <v>67</v>
      </c>
      <c r="F19" s="143" t="s">
        <v>68</v>
      </c>
      <c r="G19" s="414">
        <v>23</v>
      </c>
      <c r="H19" s="425">
        <v>28.75</v>
      </c>
    </row>
    <row r="20" spans="1:8" x14ac:dyDescent="0.25">
      <c r="A20" s="975"/>
      <c r="B20" s="973"/>
      <c r="C20" s="973"/>
      <c r="D20" s="388" t="s">
        <v>410</v>
      </c>
      <c r="E20" s="143" t="s">
        <v>67</v>
      </c>
      <c r="F20" s="143" t="s">
        <v>68</v>
      </c>
      <c r="G20" s="414">
        <v>18</v>
      </c>
      <c r="H20" s="425">
        <v>22.5</v>
      </c>
    </row>
    <row r="21" spans="1:8" x14ac:dyDescent="0.25">
      <c r="A21" s="976"/>
      <c r="B21" s="973"/>
      <c r="C21" s="973"/>
      <c r="D21" s="388" t="s">
        <v>411</v>
      </c>
      <c r="E21" s="391" t="s">
        <v>67</v>
      </c>
      <c r="F21" s="391" t="s">
        <v>68</v>
      </c>
      <c r="G21" s="417">
        <v>12</v>
      </c>
      <c r="H21" s="425">
        <v>15</v>
      </c>
    </row>
    <row r="22" spans="1:8" ht="2.25" customHeight="1" x14ac:dyDescent="0.25">
      <c r="A22" s="400"/>
      <c r="B22" s="392"/>
      <c r="C22" s="392"/>
      <c r="D22" s="392"/>
      <c r="E22" s="392"/>
      <c r="F22" s="392"/>
      <c r="G22" s="418"/>
      <c r="H22" s="425"/>
    </row>
    <row r="23" spans="1:8" x14ac:dyDescent="0.25">
      <c r="A23" s="974" t="s">
        <v>385</v>
      </c>
      <c r="B23" s="977" t="s">
        <v>384</v>
      </c>
      <c r="C23" s="978"/>
      <c r="D23" s="405" t="s">
        <v>431</v>
      </c>
      <c r="E23" s="139" t="s">
        <v>67</v>
      </c>
      <c r="F23" s="139" t="s">
        <v>68</v>
      </c>
      <c r="G23" s="416">
        <v>110</v>
      </c>
      <c r="H23" s="425">
        <v>137.5</v>
      </c>
    </row>
    <row r="24" spans="1:8" x14ac:dyDescent="0.25">
      <c r="A24" s="976"/>
      <c r="B24" s="979"/>
      <c r="C24" s="980"/>
      <c r="D24" s="405" t="s">
        <v>412</v>
      </c>
      <c r="E24" s="143" t="s">
        <v>67</v>
      </c>
      <c r="F24" s="143" t="s">
        <v>68</v>
      </c>
      <c r="G24" s="414">
        <v>58</v>
      </c>
      <c r="H24" s="425">
        <v>72.5</v>
      </c>
    </row>
    <row r="25" spans="1:8" x14ac:dyDescent="0.25">
      <c r="A25" s="981" t="s">
        <v>385</v>
      </c>
      <c r="B25" s="977" t="s">
        <v>388</v>
      </c>
      <c r="C25" s="978"/>
      <c r="D25" s="388" t="s">
        <v>413</v>
      </c>
      <c r="E25" s="143" t="s">
        <v>67</v>
      </c>
      <c r="F25" s="143" t="s">
        <v>68</v>
      </c>
      <c r="G25" s="414">
        <v>38</v>
      </c>
      <c r="H25" s="425">
        <v>47.5</v>
      </c>
    </row>
    <row r="26" spans="1:8" ht="14.25" customHeight="1" x14ac:dyDescent="0.25">
      <c r="A26" s="982"/>
      <c r="B26" s="984"/>
      <c r="C26" s="985"/>
      <c r="D26" s="388" t="s">
        <v>414</v>
      </c>
      <c r="E26" s="143" t="s">
        <v>67</v>
      </c>
      <c r="F26" s="143" t="s">
        <v>68</v>
      </c>
      <c r="G26" s="414">
        <v>34</v>
      </c>
      <c r="H26" s="425">
        <v>42.5</v>
      </c>
    </row>
    <row r="27" spans="1:8" x14ac:dyDescent="0.25">
      <c r="A27" s="982"/>
      <c r="B27" s="984"/>
      <c r="C27" s="985"/>
      <c r="D27" s="388" t="s">
        <v>415</v>
      </c>
      <c r="E27" s="143" t="s">
        <v>67</v>
      </c>
      <c r="F27" s="143" t="s">
        <v>68</v>
      </c>
      <c r="G27" s="414">
        <v>30</v>
      </c>
      <c r="H27" s="425">
        <v>37.5</v>
      </c>
    </row>
    <row r="28" spans="1:8" x14ac:dyDescent="0.25">
      <c r="A28" s="982"/>
      <c r="B28" s="984"/>
      <c r="C28" s="985"/>
      <c r="D28" s="388" t="s">
        <v>434</v>
      </c>
      <c r="E28" s="143" t="s">
        <v>435</v>
      </c>
      <c r="F28" s="143" t="s">
        <v>68</v>
      </c>
      <c r="G28" s="414">
        <v>21</v>
      </c>
      <c r="H28" s="425">
        <v>26.25</v>
      </c>
    </row>
    <row r="29" spans="1:8" x14ac:dyDescent="0.25">
      <c r="A29" s="982"/>
      <c r="B29" s="984"/>
      <c r="C29" s="985"/>
      <c r="D29" s="388" t="s">
        <v>414</v>
      </c>
      <c r="E29" s="143" t="s">
        <v>435</v>
      </c>
      <c r="F29" s="143" t="s">
        <v>68</v>
      </c>
      <c r="G29" s="414">
        <v>18</v>
      </c>
      <c r="H29" s="425">
        <v>22.5</v>
      </c>
    </row>
    <row r="30" spans="1:8" x14ac:dyDescent="0.25">
      <c r="A30" s="982"/>
      <c r="B30" s="984"/>
      <c r="C30" s="985"/>
      <c r="D30" s="410" t="s">
        <v>440</v>
      </c>
      <c r="E30" s="143" t="s">
        <v>435</v>
      </c>
      <c r="F30" s="143" t="s">
        <v>68</v>
      </c>
      <c r="G30" s="414">
        <v>15</v>
      </c>
      <c r="H30" s="425">
        <v>19</v>
      </c>
    </row>
    <row r="31" spans="1:8" x14ac:dyDescent="0.25">
      <c r="A31" s="983"/>
      <c r="B31" s="979"/>
      <c r="C31" s="980"/>
      <c r="D31" s="388" t="s">
        <v>414</v>
      </c>
      <c r="E31" s="143" t="s">
        <v>70</v>
      </c>
      <c r="F31" s="143" t="s">
        <v>68</v>
      </c>
      <c r="G31" s="414">
        <v>26</v>
      </c>
      <c r="H31" s="425">
        <v>32.5</v>
      </c>
    </row>
    <row r="32" spans="1:8" ht="3" customHeight="1" x14ac:dyDescent="0.25">
      <c r="A32" s="986"/>
      <c r="B32" s="987"/>
      <c r="C32" s="987"/>
      <c r="D32" s="987"/>
      <c r="E32" s="143"/>
      <c r="F32" s="143"/>
      <c r="G32" s="414"/>
      <c r="H32" s="425"/>
    </row>
    <row r="33" spans="1:8" x14ac:dyDescent="0.25">
      <c r="A33" s="981" t="s">
        <v>389</v>
      </c>
      <c r="B33" s="977" t="s">
        <v>390</v>
      </c>
      <c r="C33" s="978"/>
      <c r="D33" s="388" t="s">
        <v>416</v>
      </c>
      <c r="E33" s="143" t="s">
        <v>67</v>
      </c>
      <c r="F33" s="143" t="s">
        <v>68</v>
      </c>
      <c r="G33" s="414">
        <v>28</v>
      </c>
      <c r="H33" s="425">
        <v>35</v>
      </c>
    </row>
    <row r="34" spans="1:8" x14ac:dyDescent="0.25">
      <c r="A34" s="982"/>
      <c r="B34" s="984"/>
      <c r="C34" s="985"/>
      <c r="D34" s="388" t="s">
        <v>417</v>
      </c>
      <c r="E34" s="143" t="s">
        <v>67</v>
      </c>
      <c r="F34" s="143" t="s">
        <v>68</v>
      </c>
      <c r="G34" s="414">
        <v>24</v>
      </c>
      <c r="H34" s="425">
        <v>30</v>
      </c>
    </row>
    <row r="35" spans="1:8" x14ac:dyDescent="0.25">
      <c r="A35" s="982"/>
      <c r="B35" s="984"/>
      <c r="C35" s="985"/>
      <c r="D35" s="388" t="s">
        <v>418</v>
      </c>
      <c r="E35" s="391" t="s">
        <v>67</v>
      </c>
      <c r="F35" s="391" t="s">
        <v>68</v>
      </c>
      <c r="G35" s="417">
        <v>20</v>
      </c>
      <c r="H35" s="425">
        <v>25</v>
      </c>
    </row>
    <row r="36" spans="1:8" x14ac:dyDescent="0.25">
      <c r="A36" s="983"/>
      <c r="B36" s="979"/>
      <c r="C36" s="980"/>
      <c r="D36" s="388" t="s">
        <v>419</v>
      </c>
      <c r="E36" s="391" t="s">
        <v>67</v>
      </c>
      <c r="F36" s="391" t="s">
        <v>68</v>
      </c>
      <c r="G36" s="417">
        <v>17</v>
      </c>
      <c r="H36" s="425">
        <v>21.25</v>
      </c>
    </row>
    <row r="37" spans="1:8" ht="2.25" customHeight="1" x14ac:dyDescent="0.25">
      <c r="A37" s="400"/>
      <c r="B37" s="392"/>
      <c r="C37" s="392"/>
      <c r="D37" s="392"/>
      <c r="E37" s="392"/>
      <c r="F37" s="392"/>
      <c r="G37" s="418"/>
      <c r="H37" s="425"/>
    </row>
    <row r="38" spans="1:8" x14ac:dyDescent="0.25">
      <c r="A38" s="981" t="s">
        <v>391</v>
      </c>
      <c r="B38" s="977" t="s">
        <v>390</v>
      </c>
      <c r="C38" s="978"/>
      <c r="D38" s="405" t="s">
        <v>420</v>
      </c>
      <c r="E38" s="139" t="s">
        <v>67</v>
      </c>
      <c r="F38" s="139" t="s">
        <v>68</v>
      </c>
      <c r="G38" s="416">
        <v>150</v>
      </c>
      <c r="H38" s="425">
        <v>187.5</v>
      </c>
    </row>
    <row r="39" spans="1:8" x14ac:dyDescent="0.25">
      <c r="A39" s="982"/>
      <c r="B39" s="984"/>
      <c r="C39" s="985"/>
      <c r="D39" s="405" t="s">
        <v>421</v>
      </c>
      <c r="E39" s="143" t="s">
        <v>67</v>
      </c>
      <c r="F39" s="143" t="s">
        <v>68</v>
      </c>
      <c r="G39" s="414">
        <v>107</v>
      </c>
      <c r="H39" s="425">
        <v>133.75</v>
      </c>
    </row>
    <row r="40" spans="1:8" x14ac:dyDescent="0.25">
      <c r="A40" s="982"/>
      <c r="B40" s="984"/>
      <c r="C40" s="985"/>
      <c r="D40" s="405" t="s">
        <v>422</v>
      </c>
      <c r="E40" s="143" t="s">
        <v>67</v>
      </c>
      <c r="F40" s="143" t="s">
        <v>68</v>
      </c>
      <c r="G40" s="414">
        <v>82</v>
      </c>
      <c r="H40" s="425">
        <v>102.5</v>
      </c>
    </row>
    <row r="41" spans="1:8" x14ac:dyDescent="0.25">
      <c r="A41" s="982"/>
      <c r="B41" s="984"/>
      <c r="C41" s="985"/>
      <c r="D41" s="405" t="s">
        <v>423</v>
      </c>
      <c r="E41" s="143" t="s">
        <v>67</v>
      </c>
      <c r="F41" s="143" t="s">
        <v>68</v>
      </c>
      <c r="G41" s="414">
        <v>64</v>
      </c>
      <c r="H41" s="425">
        <v>80</v>
      </c>
    </row>
    <row r="42" spans="1:8" x14ac:dyDescent="0.25">
      <c r="A42" s="982"/>
      <c r="B42" s="984"/>
      <c r="C42" s="985"/>
      <c r="D42" s="405" t="s">
        <v>424</v>
      </c>
      <c r="E42" s="143" t="s">
        <v>67</v>
      </c>
      <c r="F42" s="143" t="s">
        <v>68</v>
      </c>
      <c r="G42" s="414">
        <v>55</v>
      </c>
      <c r="H42" s="425">
        <v>68.75</v>
      </c>
    </row>
    <row r="43" spans="1:8" x14ac:dyDescent="0.25">
      <c r="A43" s="983"/>
      <c r="B43" s="979"/>
      <c r="C43" s="980"/>
      <c r="D43" s="405" t="s">
        <v>425</v>
      </c>
      <c r="E43" s="391" t="s">
        <v>67</v>
      </c>
      <c r="F43" s="391" t="s">
        <v>68</v>
      </c>
      <c r="G43" s="417">
        <v>48</v>
      </c>
      <c r="H43" s="425">
        <v>60</v>
      </c>
    </row>
    <row r="44" spans="1:8" ht="2.25" customHeight="1" x14ac:dyDescent="0.25">
      <c r="A44" s="401"/>
      <c r="B44" s="393"/>
      <c r="C44" s="393"/>
      <c r="D44" s="408"/>
      <c r="E44" s="129"/>
      <c r="F44" s="129"/>
      <c r="G44" s="415"/>
      <c r="H44" s="425"/>
    </row>
    <row r="45" spans="1:8" x14ac:dyDescent="0.25">
      <c r="A45" s="992" t="s">
        <v>392</v>
      </c>
      <c r="B45" s="995" t="s">
        <v>393</v>
      </c>
      <c r="C45" s="996"/>
      <c r="D45" s="406" t="s">
        <v>426</v>
      </c>
      <c r="E45" s="139" t="s">
        <v>67</v>
      </c>
      <c r="F45" s="139" t="s">
        <v>68</v>
      </c>
      <c r="G45" s="416">
        <v>275</v>
      </c>
      <c r="H45" s="425">
        <v>343.75</v>
      </c>
    </row>
    <row r="46" spans="1:8" x14ac:dyDescent="0.25">
      <c r="A46" s="993"/>
      <c r="B46" s="997"/>
      <c r="C46" s="998"/>
      <c r="D46" s="406" t="s">
        <v>420</v>
      </c>
      <c r="E46" s="139" t="s">
        <v>67</v>
      </c>
      <c r="F46" s="139" t="s">
        <v>68</v>
      </c>
      <c r="G46" s="416">
        <v>150</v>
      </c>
      <c r="H46" s="425">
        <v>187.5</v>
      </c>
    </row>
    <row r="47" spans="1:8" x14ac:dyDescent="0.25">
      <c r="A47" s="993"/>
      <c r="B47" s="997"/>
      <c r="C47" s="998"/>
      <c r="D47" s="406" t="s">
        <v>421</v>
      </c>
      <c r="E47" s="143" t="s">
        <v>67</v>
      </c>
      <c r="F47" s="143" t="s">
        <v>68</v>
      </c>
      <c r="G47" s="414">
        <v>115</v>
      </c>
      <c r="H47" s="425">
        <v>143.75</v>
      </c>
    </row>
    <row r="48" spans="1:8" x14ac:dyDescent="0.25">
      <c r="A48" s="994"/>
      <c r="B48" s="999"/>
      <c r="C48" s="1000"/>
      <c r="D48" s="406" t="s">
        <v>422</v>
      </c>
      <c r="E48" s="391" t="s">
        <v>67</v>
      </c>
      <c r="F48" s="391" t="s">
        <v>68</v>
      </c>
      <c r="G48" s="417">
        <v>98</v>
      </c>
      <c r="H48" s="425">
        <v>122.5</v>
      </c>
    </row>
    <row r="49" spans="1:9" ht="2.25" customHeight="1" x14ac:dyDescent="0.25">
      <c r="A49" s="402"/>
      <c r="B49" s="394"/>
      <c r="C49" s="394"/>
      <c r="D49" s="395"/>
      <c r="E49" s="396"/>
      <c r="F49" s="396"/>
      <c r="G49" s="419"/>
      <c r="H49" s="425"/>
    </row>
    <row r="50" spans="1:9" x14ac:dyDescent="0.25">
      <c r="A50" s="1001" t="s">
        <v>436</v>
      </c>
      <c r="B50" s="1002"/>
      <c r="C50" s="1003"/>
      <c r="D50" s="407" t="s">
        <v>427</v>
      </c>
      <c r="E50" s="139" t="s">
        <v>67</v>
      </c>
      <c r="F50" s="139" t="s">
        <v>68</v>
      </c>
      <c r="G50" s="416">
        <v>137</v>
      </c>
      <c r="H50" s="425">
        <v>171.25</v>
      </c>
    </row>
    <row r="51" spans="1:9" x14ac:dyDescent="0.25">
      <c r="A51" s="1004"/>
      <c r="B51" s="1005"/>
      <c r="C51" s="1006"/>
      <c r="D51" s="407" t="s">
        <v>428</v>
      </c>
      <c r="E51" s="411" t="s">
        <v>67</v>
      </c>
      <c r="F51" s="390" t="s">
        <v>68</v>
      </c>
      <c r="G51" s="420">
        <v>89</v>
      </c>
      <c r="H51" s="425">
        <v>111.25</v>
      </c>
    </row>
    <row r="52" spans="1:9" x14ac:dyDescent="0.25">
      <c r="A52" s="1004"/>
      <c r="B52" s="1005"/>
      <c r="C52" s="1006"/>
      <c r="D52" s="407" t="s">
        <v>432</v>
      </c>
      <c r="E52" s="411" t="s">
        <v>433</v>
      </c>
      <c r="F52" s="390" t="s">
        <v>68</v>
      </c>
      <c r="G52" s="420">
        <v>92</v>
      </c>
      <c r="H52" s="425">
        <v>115</v>
      </c>
    </row>
    <row r="53" spans="1:9" x14ac:dyDescent="0.25">
      <c r="A53" s="1007"/>
      <c r="B53" s="1008"/>
      <c r="C53" s="1009"/>
      <c r="D53" s="407" t="s">
        <v>428</v>
      </c>
      <c r="E53" s="391" t="s">
        <v>433</v>
      </c>
      <c r="F53" s="391" t="s">
        <v>68</v>
      </c>
      <c r="G53" s="417">
        <v>89</v>
      </c>
      <c r="H53" s="425">
        <v>111.25</v>
      </c>
    </row>
    <row r="54" spans="1:9" ht="2.25" customHeight="1" x14ac:dyDescent="0.25">
      <c r="A54" s="403"/>
      <c r="B54" s="397"/>
      <c r="C54" s="398"/>
      <c r="D54" s="397"/>
      <c r="E54" s="129"/>
      <c r="F54" s="129"/>
      <c r="G54" s="415"/>
      <c r="H54" s="425"/>
    </row>
    <row r="55" spans="1:9" x14ac:dyDescent="0.25">
      <c r="A55" s="988" t="s">
        <v>394</v>
      </c>
      <c r="B55" s="990" t="s">
        <v>395</v>
      </c>
      <c r="C55" s="990"/>
      <c r="D55" s="409" t="s">
        <v>429</v>
      </c>
      <c r="E55" s="139" t="s">
        <v>67</v>
      </c>
      <c r="F55" s="139" t="s">
        <v>68</v>
      </c>
      <c r="G55" s="416">
        <v>9.5</v>
      </c>
      <c r="H55" s="425">
        <v>11.875</v>
      </c>
    </row>
    <row r="56" spans="1:9" ht="15.75" thickBot="1" x14ac:dyDescent="0.3">
      <c r="A56" s="989"/>
      <c r="B56" s="991" t="s">
        <v>396</v>
      </c>
      <c r="C56" s="991"/>
      <c r="D56" s="412" t="s">
        <v>430</v>
      </c>
      <c r="E56" s="404" t="s">
        <v>67</v>
      </c>
      <c r="F56" s="404" t="s">
        <v>68</v>
      </c>
      <c r="G56" s="413">
        <v>6.5</v>
      </c>
      <c r="H56" s="425">
        <v>8.125</v>
      </c>
    </row>
    <row r="57" spans="1:9" s="8" customFormat="1" ht="15" customHeight="1" x14ac:dyDescent="0.25">
      <c r="A57" s="960" t="s">
        <v>15</v>
      </c>
      <c r="B57" s="960"/>
      <c r="C57" s="960"/>
      <c r="D57" s="960"/>
      <c r="E57" s="960"/>
      <c r="F57" s="960"/>
      <c r="G57" s="960"/>
      <c r="H57" s="960"/>
      <c r="I57" s="423"/>
    </row>
    <row r="58" spans="1:9" s="1" customFormat="1" ht="14.25" customHeight="1" x14ac:dyDescent="0.2">
      <c r="A58" s="699" t="s">
        <v>16</v>
      </c>
      <c r="B58" s="699"/>
      <c r="C58" s="699"/>
      <c r="D58" s="699"/>
      <c r="E58" s="699"/>
      <c r="F58" s="699"/>
      <c r="G58" s="699"/>
      <c r="H58" s="699"/>
      <c r="I58" s="424"/>
    </row>
    <row r="59" spans="1:9" s="1" customFormat="1" ht="15" customHeight="1" x14ac:dyDescent="0.2">
      <c r="A59" s="699" t="s">
        <v>17</v>
      </c>
      <c r="B59" s="699"/>
      <c r="C59" s="699"/>
      <c r="D59" s="699"/>
      <c r="E59" s="699"/>
      <c r="F59" s="699"/>
      <c r="G59" s="699"/>
      <c r="H59" s="699"/>
      <c r="I59" s="424"/>
    </row>
    <row r="60" spans="1:9" s="1" customFormat="1" ht="15.75" customHeight="1" x14ac:dyDescent="0.2">
      <c r="A60" s="700" t="s">
        <v>18</v>
      </c>
      <c r="B60" s="700"/>
      <c r="C60" s="700"/>
      <c r="D60" s="700"/>
      <c r="E60" s="700"/>
      <c r="F60" s="700"/>
      <c r="G60" s="700"/>
      <c r="H60" s="700"/>
      <c r="I60" s="424"/>
    </row>
  </sheetData>
  <mergeCells count="30">
    <mergeCell ref="A55:A56"/>
    <mergeCell ref="B55:C55"/>
    <mergeCell ref="B56:C56"/>
    <mergeCell ref="A38:A43"/>
    <mergeCell ref="B38:C43"/>
    <mergeCell ref="A45:A48"/>
    <mergeCell ref="B45:C48"/>
    <mergeCell ref="A50:C53"/>
    <mergeCell ref="B23:C24"/>
    <mergeCell ref="A25:A31"/>
    <mergeCell ref="B25:C31"/>
    <mergeCell ref="A32:D32"/>
    <mergeCell ref="A33:A36"/>
    <mergeCell ref="B33:C36"/>
    <mergeCell ref="A57:H57"/>
    <mergeCell ref="A58:H58"/>
    <mergeCell ref="A59:H59"/>
    <mergeCell ref="A60:H60"/>
    <mergeCell ref="A1:E1"/>
    <mergeCell ref="A2:E2"/>
    <mergeCell ref="A3:E3"/>
    <mergeCell ref="F1:H3"/>
    <mergeCell ref="B4:C4"/>
    <mergeCell ref="A5:A10"/>
    <mergeCell ref="B5:C10"/>
    <mergeCell ref="A12:A15"/>
    <mergeCell ref="B12:C15"/>
    <mergeCell ref="A17:A21"/>
    <mergeCell ref="B17:C21"/>
    <mergeCell ref="A23:A24"/>
  </mergeCells>
  <hyperlinks>
    <hyperlink ref="A60" r:id="rId1"/>
  </hyperlinks>
  <pageMargins left="0.7" right="0.7" top="0.75" bottom="0.75" header="0.511811023622047" footer="0.511811023622047"/>
  <pageSetup paperSize="9" scale="90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L42"/>
  <sheetViews>
    <sheetView topLeftCell="A7" zoomScaleNormal="100" workbookViewId="0">
      <selection activeCell="P13" sqref="P13"/>
    </sheetView>
  </sheetViews>
  <sheetFormatPr defaultColWidth="8.7109375" defaultRowHeight="15" x14ac:dyDescent="0.25"/>
  <cols>
    <col min="4" max="4" width="11.7109375" customWidth="1"/>
    <col min="5" max="5" width="27" customWidth="1"/>
    <col min="6" max="6" width="5.85546875" customWidth="1"/>
    <col min="7" max="9" width="9.42578125" customWidth="1"/>
    <col min="10" max="10" width="10.42578125" style="376" customWidth="1"/>
    <col min="11" max="12" width="8.85546875" style="376" customWidth="1"/>
  </cols>
  <sheetData>
    <row r="1" spans="1:12" ht="19.5" customHeight="1" x14ac:dyDescent="0.25">
      <c r="A1" s="1010" t="s">
        <v>348</v>
      </c>
      <c r="B1" s="1011"/>
      <c r="C1" s="1011"/>
      <c r="D1" s="1011"/>
      <c r="E1" s="1011"/>
      <c r="F1" s="1014" t="s">
        <v>356</v>
      </c>
      <c r="G1" s="1014"/>
      <c r="H1" s="1014"/>
      <c r="I1" s="1015"/>
      <c r="J1" s="374"/>
      <c r="K1" s="375"/>
    </row>
    <row r="2" spans="1:12" ht="19.5" customHeight="1" x14ac:dyDescent="0.25">
      <c r="A2" s="1012"/>
      <c r="B2" s="1013"/>
      <c r="C2" s="1013"/>
      <c r="D2" s="1013"/>
      <c r="E2" s="1013"/>
      <c r="F2" s="1016"/>
      <c r="G2" s="1016"/>
      <c r="H2" s="1016"/>
      <c r="I2" s="1017"/>
      <c r="J2" s="374"/>
      <c r="K2" s="375"/>
    </row>
    <row r="3" spans="1:12" ht="13.5" customHeight="1" x14ac:dyDescent="0.25">
      <c r="A3" s="1012"/>
      <c r="B3" s="1013"/>
      <c r="C3" s="1013"/>
      <c r="D3" s="1013"/>
      <c r="E3" s="1013"/>
      <c r="F3" s="1016"/>
      <c r="G3" s="1016"/>
      <c r="H3" s="1016"/>
      <c r="I3" s="1017"/>
      <c r="J3" s="374"/>
      <c r="K3" s="375"/>
    </row>
    <row r="4" spans="1:12" s="8" customFormat="1" ht="19.5" customHeight="1" x14ac:dyDescent="0.25">
      <c r="A4" s="1018" t="s">
        <v>349</v>
      </c>
      <c r="B4" s="1019"/>
      <c r="C4" s="1019"/>
      <c r="D4" s="1019"/>
      <c r="E4" s="1019"/>
      <c r="F4" s="1019"/>
      <c r="G4" s="1019"/>
      <c r="H4" s="1019"/>
      <c r="I4" s="1020"/>
      <c r="J4" s="377"/>
      <c r="K4" s="375"/>
      <c r="L4" s="375"/>
    </row>
    <row r="5" spans="1:12" s="8" customFormat="1" ht="19.5" customHeight="1" x14ac:dyDescent="0.25">
      <c r="A5" s="1018" t="s">
        <v>350</v>
      </c>
      <c r="B5" s="1019"/>
      <c r="C5" s="1019"/>
      <c r="D5" s="1019"/>
      <c r="E5" s="1019"/>
      <c r="F5" s="1019"/>
      <c r="G5" s="1019"/>
      <c r="H5" s="1019"/>
      <c r="I5" s="1020"/>
      <c r="J5" s="377"/>
      <c r="K5" s="375"/>
      <c r="L5" s="375"/>
    </row>
    <row r="6" spans="1:12" s="8" customFormat="1" ht="26.25" customHeight="1" thickBot="1" x14ac:dyDescent="0.3">
      <c r="A6" s="1021" t="s">
        <v>362</v>
      </c>
      <c r="B6" s="1022"/>
      <c r="C6" s="1022"/>
      <c r="D6" s="1022"/>
      <c r="E6" s="1022"/>
      <c r="F6" s="1022"/>
      <c r="G6" s="1022"/>
      <c r="H6" s="1022"/>
      <c r="I6" s="1023"/>
      <c r="J6" s="377"/>
      <c r="K6" s="375"/>
      <c r="L6" s="375"/>
    </row>
    <row r="7" spans="1:12" s="8" customFormat="1" ht="22.5" customHeight="1" thickBot="1" x14ac:dyDescent="0.3">
      <c r="A7" s="1024" t="s">
        <v>64</v>
      </c>
      <c r="B7" s="1024"/>
      <c r="C7" s="1024"/>
      <c r="D7" s="1024"/>
      <c r="E7" s="1024"/>
      <c r="F7" s="1026" t="s">
        <v>66</v>
      </c>
      <c r="G7" s="1036" t="s">
        <v>355</v>
      </c>
      <c r="H7" s="1037"/>
      <c r="I7" s="1038"/>
      <c r="J7" s="1030" t="s">
        <v>360</v>
      </c>
      <c r="K7" s="1031"/>
      <c r="L7" s="1031"/>
    </row>
    <row r="8" spans="1:12" s="8" customFormat="1" ht="21.75" customHeight="1" thickBot="1" x14ac:dyDescent="0.3">
      <c r="A8" s="1025"/>
      <c r="B8" s="1025"/>
      <c r="C8" s="1025"/>
      <c r="D8" s="1025"/>
      <c r="E8" s="1025"/>
      <c r="F8" s="1027"/>
      <c r="G8" s="382" t="s">
        <v>351</v>
      </c>
      <c r="H8" s="382" t="s">
        <v>352</v>
      </c>
      <c r="I8" s="383" t="s">
        <v>353</v>
      </c>
      <c r="J8" s="378" t="s">
        <v>351</v>
      </c>
      <c r="K8" s="379" t="s">
        <v>352</v>
      </c>
      <c r="L8" s="379" t="s">
        <v>353</v>
      </c>
    </row>
    <row r="9" spans="1:12" s="8" customFormat="1" ht="21" customHeight="1" x14ac:dyDescent="0.25">
      <c r="A9" s="1034" t="s">
        <v>358</v>
      </c>
      <c r="B9" s="1035"/>
      <c r="C9" s="1035"/>
      <c r="D9" s="1035"/>
      <c r="E9" s="1035"/>
      <c r="F9" s="134" t="s">
        <v>68</v>
      </c>
      <c r="G9" s="366">
        <v>650</v>
      </c>
      <c r="H9" s="366">
        <v>468</v>
      </c>
      <c r="I9" s="367">
        <v>300</v>
      </c>
      <c r="J9" s="380">
        <v>790</v>
      </c>
      <c r="K9" s="381">
        <v>620</v>
      </c>
      <c r="L9" s="381">
        <v>350</v>
      </c>
    </row>
    <row r="10" spans="1:12" s="8" customFormat="1" ht="21" customHeight="1" x14ac:dyDescent="0.25">
      <c r="A10" s="1028" t="s">
        <v>357</v>
      </c>
      <c r="B10" s="1029"/>
      <c r="C10" s="1029"/>
      <c r="D10" s="1029"/>
      <c r="E10" s="1029"/>
      <c r="F10" s="132" t="s">
        <v>54</v>
      </c>
      <c r="G10" s="368">
        <v>1080</v>
      </c>
      <c r="H10" s="368">
        <v>774</v>
      </c>
      <c r="I10" s="369">
        <v>540</v>
      </c>
      <c r="J10" s="380">
        <v>1188</v>
      </c>
      <c r="K10" s="381">
        <v>929</v>
      </c>
      <c r="L10" s="381">
        <v>630</v>
      </c>
    </row>
    <row r="11" spans="1:12" s="8" customFormat="1" ht="21" customHeight="1" x14ac:dyDescent="0.25">
      <c r="A11" s="1028" t="s">
        <v>363</v>
      </c>
      <c r="B11" s="1029"/>
      <c r="C11" s="1029"/>
      <c r="D11" s="1029"/>
      <c r="E11" s="1029"/>
      <c r="F11" s="132" t="s">
        <v>54</v>
      </c>
      <c r="G11" s="368">
        <v>1638</v>
      </c>
      <c r="H11" s="368">
        <v>1176</v>
      </c>
      <c r="I11" s="369">
        <v>801</v>
      </c>
      <c r="J11" s="380">
        <v>1949</v>
      </c>
      <c r="K11" s="381">
        <v>1411</v>
      </c>
      <c r="L11" s="381">
        <v>961</v>
      </c>
    </row>
    <row r="12" spans="1:12" s="8" customFormat="1" ht="21" customHeight="1" x14ac:dyDescent="0.25">
      <c r="A12" s="1028" t="s">
        <v>364</v>
      </c>
      <c r="B12" s="1029"/>
      <c r="C12" s="1029"/>
      <c r="D12" s="1029"/>
      <c r="E12" s="1029"/>
      <c r="F12" s="132" t="s">
        <v>54</v>
      </c>
      <c r="G12" s="368">
        <v>2300</v>
      </c>
      <c r="H12" s="368">
        <v>1560</v>
      </c>
      <c r="I12" s="369">
        <v>1100</v>
      </c>
      <c r="J12" s="380">
        <v>2544</v>
      </c>
      <c r="K12" s="381">
        <v>1872</v>
      </c>
      <c r="L12" s="381">
        <v>1320</v>
      </c>
    </row>
    <row r="13" spans="1:12" s="8" customFormat="1" ht="21" customHeight="1" x14ac:dyDescent="0.25">
      <c r="A13" s="1028" t="s">
        <v>372</v>
      </c>
      <c r="B13" s="1029"/>
      <c r="C13" s="1029"/>
      <c r="D13" s="1029"/>
      <c r="E13" s="1029"/>
      <c r="F13" s="132" t="s">
        <v>68</v>
      </c>
      <c r="G13" s="368">
        <v>950</v>
      </c>
      <c r="H13" s="368">
        <v>580</v>
      </c>
      <c r="I13" s="369" t="s">
        <v>69</v>
      </c>
      <c r="J13" s="380">
        <v>1170</v>
      </c>
      <c r="K13" s="381">
        <v>750</v>
      </c>
      <c r="L13" s="381"/>
    </row>
    <row r="14" spans="1:12" s="8" customFormat="1" ht="21" customHeight="1" x14ac:dyDescent="0.25">
      <c r="A14" s="1028" t="s">
        <v>373</v>
      </c>
      <c r="B14" s="1029"/>
      <c r="C14" s="1029"/>
      <c r="D14" s="1029"/>
      <c r="E14" s="1029"/>
      <c r="F14" s="132" t="s">
        <v>68</v>
      </c>
      <c r="G14" s="368" t="s">
        <v>69</v>
      </c>
      <c r="H14" s="368">
        <v>700</v>
      </c>
      <c r="I14" s="369" t="s">
        <v>69</v>
      </c>
      <c r="J14" s="380"/>
      <c r="K14" s="381">
        <v>900</v>
      </c>
      <c r="L14" s="381"/>
    </row>
    <row r="15" spans="1:12" s="8" customFormat="1" ht="21" customHeight="1" x14ac:dyDescent="0.25">
      <c r="A15" s="1028" t="s">
        <v>374</v>
      </c>
      <c r="B15" s="1029"/>
      <c r="C15" s="1029"/>
      <c r="D15" s="1029"/>
      <c r="E15" s="1029"/>
      <c r="F15" s="132" t="s">
        <v>68</v>
      </c>
      <c r="G15" s="368">
        <v>385</v>
      </c>
      <c r="H15" s="368">
        <v>290</v>
      </c>
      <c r="I15" s="369" t="s">
        <v>69</v>
      </c>
      <c r="J15" s="380"/>
      <c r="K15" s="381">
        <v>418</v>
      </c>
      <c r="L15" s="381"/>
    </row>
    <row r="16" spans="1:12" s="8" customFormat="1" ht="21" customHeight="1" x14ac:dyDescent="0.25">
      <c r="A16" s="1028" t="s">
        <v>375</v>
      </c>
      <c r="B16" s="1029"/>
      <c r="C16" s="1029"/>
      <c r="D16" s="1029"/>
      <c r="E16" s="1029"/>
      <c r="F16" s="132" t="s">
        <v>68</v>
      </c>
      <c r="G16" s="368">
        <v>600</v>
      </c>
      <c r="H16" s="368">
        <v>450</v>
      </c>
      <c r="I16" s="369" t="s">
        <v>69</v>
      </c>
      <c r="J16" s="380"/>
      <c r="K16" s="381">
        <v>833</v>
      </c>
      <c r="L16" s="381"/>
    </row>
    <row r="17" spans="1:12" s="8" customFormat="1" ht="21" customHeight="1" x14ac:dyDescent="0.25">
      <c r="A17" s="1028" t="s">
        <v>376</v>
      </c>
      <c r="B17" s="1029"/>
      <c r="C17" s="1029"/>
      <c r="D17" s="1029"/>
      <c r="E17" s="1029"/>
      <c r="F17" s="132" t="s">
        <v>68</v>
      </c>
      <c r="G17" s="368">
        <v>365</v>
      </c>
      <c r="H17" s="368" t="s">
        <v>69</v>
      </c>
      <c r="I17" s="369" t="s">
        <v>69</v>
      </c>
      <c r="J17" s="380"/>
      <c r="K17" s="381">
        <v>492</v>
      </c>
      <c r="L17" s="381"/>
    </row>
    <row r="18" spans="1:12" s="8" customFormat="1" ht="21" customHeight="1" thickBot="1" x14ac:dyDescent="0.3">
      <c r="A18" s="1032" t="s">
        <v>377</v>
      </c>
      <c r="B18" s="1033"/>
      <c r="C18" s="1033"/>
      <c r="D18" s="1033"/>
      <c r="E18" s="1033"/>
      <c r="F18" s="133" t="s">
        <v>68</v>
      </c>
      <c r="G18" s="370">
        <v>570</v>
      </c>
      <c r="H18" s="370" t="s">
        <v>69</v>
      </c>
      <c r="I18" s="371" t="s">
        <v>69</v>
      </c>
      <c r="J18" s="380"/>
      <c r="K18" s="381">
        <v>760</v>
      </c>
      <c r="L18" s="381"/>
    </row>
    <row r="19" spans="1:12" s="8" customFormat="1" ht="21" customHeight="1" x14ac:dyDescent="0.25">
      <c r="A19" s="1043" t="s">
        <v>73</v>
      </c>
      <c r="B19" s="1044"/>
      <c r="C19" s="1044"/>
      <c r="D19" s="1044"/>
      <c r="E19" s="1044"/>
      <c r="F19" s="131" t="s">
        <v>74</v>
      </c>
      <c r="G19" s="372">
        <v>155</v>
      </c>
      <c r="H19" s="372">
        <v>135</v>
      </c>
      <c r="I19" s="373" t="s">
        <v>69</v>
      </c>
      <c r="J19" s="380">
        <v>218</v>
      </c>
      <c r="K19" s="381">
        <v>166</v>
      </c>
      <c r="L19" s="381"/>
    </row>
    <row r="20" spans="1:12" s="8" customFormat="1" ht="21" customHeight="1" x14ac:dyDescent="0.25">
      <c r="A20" s="1028" t="s">
        <v>75</v>
      </c>
      <c r="B20" s="1029"/>
      <c r="C20" s="1029"/>
      <c r="D20" s="1029"/>
      <c r="E20" s="1029"/>
      <c r="F20" s="132" t="s">
        <v>74</v>
      </c>
      <c r="G20" s="368">
        <v>640</v>
      </c>
      <c r="H20" s="368">
        <v>520</v>
      </c>
      <c r="I20" s="369" t="s">
        <v>69</v>
      </c>
      <c r="J20" s="380">
        <v>750</v>
      </c>
      <c r="K20" s="381">
        <v>640</v>
      </c>
      <c r="L20" s="381"/>
    </row>
    <row r="21" spans="1:12" s="8" customFormat="1" ht="21" customHeight="1" x14ac:dyDescent="0.25">
      <c r="A21" s="1028" t="s">
        <v>76</v>
      </c>
      <c r="B21" s="1029"/>
      <c r="C21" s="1029"/>
      <c r="D21" s="1029"/>
      <c r="E21" s="1029"/>
      <c r="F21" s="132" t="s">
        <v>74</v>
      </c>
      <c r="G21" s="368">
        <v>60</v>
      </c>
      <c r="H21" s="368" t="s">
        <v>69</v>
      </c>
      <c r="I21" s="369" t="s">
        <v>69</v>
      </c>
      <c r="J21" s="380">
        <v>230</v>
      </c>
      <c r="K21" s="381"/>
      <c r="L21" s="381"/>
    </row>
    <row r="22" spans="1:12" s="8" customFormat="1" ht="21" customHeight="1" x14ac:dyDescent="0.25">
      <c r="A22" s="1028" t="s">
        <v>77</v>
      </c>
      <c r="B22" s="1029"/>
      <c r="C22" s="1029"/>
      <c r="D22" s="1029"/>
      <c r="E22" s="1029"/>
      <c r="F22" s="132" t="s">
        <v>74</v>
      </c>
      <c r="G22" s="368">
        <v>660</v>
      </c>
      <c r="H22" s="368" t="s">
        <v>69</v>
      </c>
      <c r="I22" s="369" t="s">
        <v>69</v>
      </c>
      <c r="J22" s="380">
        <v>820</v>
      </c>
      <c r="K22" s="381"/>
      <c r="L22" s="381"/>
    </row>
    <row r="23" spans="1:12" s="8" customFormat="1" ht="21" customHeight="1" x14ac:dyDescent="0.25">
      <c r="A23" s="1039" t="s">
        <v>78</v>
      </c>
      <c r="B23" s="1040"/>
      <c r="C23" s="1040"/>
      <c r="D23" s="1040"/>
      <c r="E23" s="1040"/>
      <c r="F23" s="132" t="s">
        <v>74</v>
      </c>
      <c r="G23" s="368">
        <v>150</v>
      </c>
      <c r="H23" s="368" t="s">
        <v>69</v>
      </c>
      <c r="I23" s="369" t="s">
        <v>69</v>
      </c>
      <c r="J23" s="380">
        <v>209</v>
      </c>
      <c r="K23" s="381"/>
      <c r="L23" s="381"/>
    </row>
    <row r="24" spans="1:12" s="8" customFormat="1" ht="21" customHeight="1" x14ac:dyDescent="0.25">
      <c r="A24" s="1039" t="s">
        <v>79</v>
      </c>
      <c r="B24" s="1040"/>
      <c r="C24" s="1040"/>
      <c r="D24" s="1040"/>
      <c r="E24" s="1040"/>
      <c r="F24" s="132" t="s">
        <v>74</v>
      </c>
      <c r="G24" s="368">
        <v>650</v>
      </c>
      <c r="H24" s="368" t="s">
        <v>69</v>
      </c>
      <c r="I24" s="369" t="s">
        <v>69</v>
      </c>
      <c r="J24" s="380">
        <v>800</v>
      </c>
      <c r="K24" s="381"/>
      <c r="L24" s="381"/>
    </row>
    <row r="25" spans="1:12" s="8" customFormat="1" ht="21" customHeight="1" x14ac:dyDescent="0.25">
      <c r="A25" s="1028" t="s">
        <v>365</v>
      </c>
      <c r="B25" s="1029"/>
      <c r="C25" s="1029"/>
      <c r="D25" s="1029"/>
      <c r="E25" s="1029"/>
      <c r="F25" s="132" t="s">
        <v>68</v>
      </c>
      <c r="G25" s="368">
        <v>180</v>
      </c>
      <c r="H25" s="368" t="s">
        <v>69</v>
      </c>
      <c r="I25" s="369" t="s">
        <v>69</v>
      </c>
      <c r="J25" s="380">
        <v>240</v>
      </c>
      <c r="K25" s="381"/>
      <c r="L25" s="381"/>
    </row>
    <row r="26" spans="1:12" s="8" customFormat="1" ht="21" customHeight="1" x14ac:dyDescent="0.25">
      <c r="A26" s="1028" t="s">
        <v>366</v>
      </c>
      <c r="B26" s="1029"/>
      <c r="C26" s="1029"/>
      <c r="D26" s="1029"/>
      <c r="E26" s="1029"/>
      <c r="F26" s="132" t="s">
        <v>68</v>
      </c>
      <c r="G26" s="368">
        <v>210</v>
      </c>
      <c r="H26" s="368" t="s">
        <v>69</v>
      </c>
      <c r="I26" s="369" t="s">
        <v>69</v>
      </c>
      <c r="J26" s="380">
        <v>240</v>
      </c>
      <c r="K26" s="381"/>
      <c r="L26" s="381"/>
    </row>
    <row r="27" spans="1:12" s="8" customFormat="1" ht="21" customHeight="1" x14ac:dyDescent="0.25">
      <c r="A27" s="364" t="s">
        <v>367</v>
      </c>
      <c r="B27" s="365"/>
      <c r="C27" s="365"/>
      <c r="D27" s="365"/>
      <c r="E27" s="365"/>
      <c r="F27" s="132" t="s">
        <v>68</v>
      </c>
      <c r="G27" s="368">
        <v>160</v>
      </c>
      <c r="H27" s="368" t="s">
        <v>69</v>
      </c>
      <c r="I27" s="369" t="s">
        <v>69</v>
      </c>
      <c r="J27" s="380">
        <v>200</v>
      </c>
      <c r="K27" s="381"/>
      <c r="L27" s="381"/>
    </row>
    <row r="28" spans="1:12" s="8" customFormat="1" ht="21" customHeight="1" x14ac:dyDescent="0.25">
      <c r="A28" s="1028" t="s">
        <v>80</v>
      </c>
      <c r="B28" s="1029"/>
      <c r="C28" s="1029"/>
      <c r="D28" s="1029"/>
      <c r="E28" s="1029"/>
      <c r="F28" s="132" t="s">
        <v>68</v>
      </c>
      <c r="G28" s="368">
        <v>180</v>
      </c>
      <c r="H28" s="368" t="s">
        <v>69</v>
      </c>
      <c r="I28" s="369" t="s">
        <v>69</v>
      </c>
      <c r="J28" s="380">
        <v>250</v>
      </c>
      <c r="K28" s="381"/>
      <c r="L28" s="381"/>
    </row>
    <row r="29" spans="1:12" s="8" customFormat="1" ht="21" customHeight="1" x14ac:dyDescent="0.25">
      <c r="A29" s="1028" t="s">
        <v>81</v>
      </c>
      <c r="B29" s="1029"/>
      <c r="C29" s="1029"/>
      <c r="D29" s="1029"/>
      <c r="E29" s="1029"/>
      <c r="F29" s="132" t="s">
        <v>68</v>
      </c>
      <c r="G29" s="368">
        <v>35</v>
      </c>
      <c r="H29" s="368" t="s">
        <v>69</v>
      </c>
      <c r="I29" s="369" t="s">
        <v>69</v>
      </c>
      <c r="J29" s="380">
        <v>45</v>
      </c>
      <c r="K29" s="381"/>
      <c r="L29" s="381"/>
    </row>
    <row r="30" spans="1:12" s="8" customFormat="1" ht="21" customHeight="1" x14ac:dyDescent="0.25">
      <c r="A30" s="1028" t="s">
        <v>359</v>
      </c>
      <c r="B30" s="1029"/>
      <c r="C30" s="1029"/>
      <c r="D30" s="1029"/>
      <c r="E30" s="1029"/>
      <c r="F30" s="132" t="s">
        <v>74</v>
      </c>
      <c r="G30" s="368">
        <v>360</v>
      </c>
      <c r="H30" s="368" t="s">
        <v>69</v>
      </c>
      <c r="I30" s="369" t="s">
        <v>69</v>
      </c>
      <c r="J30" s="380">
        <v>400</v>
      </c>
      <c r="K30" s="381"/>
      <c r="L30" s="381"/>
    </row>
    <row r="31" spans="1:12" s="8" customFormat="1" ht="21" customHeight="1" x14ac:dyDescent="0.25">
      <c r="A31" s="1028" t="s">
        <v>82</v>
      </c>
      <c r="B31" s="1029"/>
      <c r="C31" s="1029"/>
      <c r="D31" s="1029"/>
      <c r="E31" s="1029"/>
      <c r="F31" s="132" t="s">
        <v>74</v>
      </c>
      <c r="G31" s="368">
        <v>375</v>
      </c>
      <c r="H31" s="368" t="s">
        <v>69</v>
      </c>
      <c r="I31" s="369" t="s">
        <v>69</v>
      </c>
      <c r="J31" s="380">
        <v>461</v>
      </c>
      <c r="K31" s="381"/>
      <c r="L31" s="381"/>
    </row>
    <row r="32" spans="1:12" s="8" customFormat="1" ht="21" customHeight="1" x14ac:dyDescent="0.25">
      <c r="A32" s="1028" t="s">
        <v>83</v>
      </c>
      <c r="B32" s="1029"/>
      <c r="C32" s="1029"/>
      <c r="D32" s="1029"/>
      <c r="E32" s="1029"/>
      <c r="F32" s="132" t="s">
        <v>74</v>
      </c>
      <c r="G32" s="368">
        <v>504</v>
      </c>
      <c r="H32" s="368" t="s">
        <v>69</v>
      </c>
      <c r="I32" s="369" t="s">
        <v>69</v>
      </c>
      <c r="J32" s="380">
        <v>620</v>
      </c>
      <c r="K32" s="381"/>
      <c r="L32" s="381"/>
    </row>
    <row r="33" spans="1:12" s="8" customFormat="1" ht="21" customHeight="1" x14ac:dyDescent="0.25">
      <c r="A33" s="1039" t="s">
        <v>368</v>
      </c>
      <c r="B33" s="1040"/>
      <c r="C33" s="1040"/>
      <c r="D33" s="1040"/>
      <c r="E33" s="1040"/>
      <c r="F33" s="132" t="s">
        <v>74</v>
      </c>
      <c r="G33" s="368">
        <v>135</v>
      </c>
      <c r="H33" s="368" t="s">
        <v>69</v>
      </c>
      <c r="I33" s="369" t="s">
        <v>69</v>
      </c>
      <c r="J33" s="380">
        <v>166.05</v>
      </c>
      <c r="K33" s="381"/>
      <c r="L33" s="381"/>
    </row>
    <row r="34" spans="1:12" s="8" customFormat="1" ht="21" customHeight="1" x14ac:dyDescent="0.25">
      <c r="A34" s="1039" t="s">
        <v>369</v>
      </c>
      <c r="B34" s="1040"/>
      <c r="C34" s="1040"/>
      <c r="D34" s="1040"/>
      <c r="E34" s="1040"/>
      <c r="F34" s="132" t="s">
        <v>74</v>
      </c>
      <c r="G34" s="368">
        <v>160</v>
      </c>
      <c r="H34" s="368" t="s">
        <v>69</v>
      </c>
      <c r="I34" s="369" t="s">
        <v>69</v>
      </c>
      <c r="J34" s="380">
        <v>196.8</v>
      </c>
      <c r="K34" s="381"/>
      <c r="L34" s="381"/>
    </row>
    <row r="35" spans="1:12" s="8" customFormat="1" ht="21" customHeight="1" x14ac:dyDescent="0.25">
      <c r="A35" s="1039" t="s">
        <v>370</v>
      </c>
      <c r="B35" s="1040"/>
      <c r="C35" s="1040"/>
      <c r="D35" s="1040"/>
      <c r="E35" s="1040"/>
      <c r="F35" s="132" t="s">
        <v>74</v>
      </c>
      <c r="G35" s="368">
        <v>370</v>
      </c>
      <c r="H35" s="368" t="s">
        <v>69</v>
      </c>
      <c r="I35" s="369" t="s">
        <v>69</v>
      </c>
      <c r="J35" s="380">
        <v>455.1</v>
      </c>
      <c r="K35" s="381"/>
      <c r="L35" s="381"/>
    </row>
    <row r="36" spans="1:12" s="8" customFormat="1" ht="21" customHeight="1" x14ac:dyDescent="0.25">
      <c r="A36" s="1039" t="s">
        <v>371</v>
      </c>
      <c r="B36" s="1040"/>
      <c r="C36" s="1040"/>
      <c r="D36" s="1040"/>
      <c r="E36" s="1040"/>
      <c r="F36" s="132" t="s">
        <v>74</v>
      </c>
      <c r="G36" s="368">
        <v>470</v>
      </c>
      <c r="H36" s="368" t="s">
        <v>69</v>
      </c>
      <c r="I36" s="369" t="s">
        <v>69</v>
      </c>
      <c r="J36" s="380">
        <v>578.1</v>
      </c>
      <c r="K36" s="381"/>
      <c r="L36" s="381"/>
    </row>
    <row r="37" spans="1:12" s="8" customFormat="1" ht="21" customHeight="1" thickBot="1" x14ac:dyDescent="0.3">
      <c r="A37" s="1041" t="s">
        <v>354</v>
      </c>
      <c r="B37" s="1042"/>
      <c r="C37" s="1042"/>
      <c r="D37" s="1042"/>
      <c r="E37" s="1042"/>
      <c r="F37" s="133" t="s">
        <v>74</v>
      </c>
      <c r="G37" s="370" t="s">
        <v>361</v>
      </c>
      <c r="H37" s="370" t="s">
        <v>69</v>
      </c>
      <c r="I37" s="371" t="s">
        <v>69</v>
      </c>
      <c r="J37" s="380"/>
      <c r="K37" s="381"/>
      <c r="L37" s="381"/>
    </row>
    <row r="38" spans="1:12" s="8" customFormat="1" ht="6" customHeight="1" x14ac:dyDescent="0.2">
      <c r="A38" s="384"/>
      <c r="B38" s="384"/>
      <c r="C38" s="384"/>
      <c r="D38" s="384"/>
      <c r="E38" s="384"/>
      <c r="F38" s="385"/>
      <c r="G38" s="386"/>
      <c r="H38" s="386"/>
      <c r="I38" s="386"/>
      <c r="J38" s="387"/>
      <c r="K38" s="387"/>
      <c r="L38" s="387"/>
    </row>
    <row r="39" spans="1:12" x14ac:dyDescent="0.25">
      <c r="A39" s="960" t="s">
        <v>15</v>
      </c>
      <c r="B39" s="960"/>
      <c r="C39" s="960"/>
      <c r="D39" s="960"/>
      <c r="E39" s="960"/>
      <c r="F39" s="960"/>
      <c r="G39" s="960"/>
      <c r="H39" s="960"/>
      <c r="I39" s="960"/>
      <c r="J39" s="960"/>
    </row>
    <row r="40" spans="1:12" ht="15" customHeight="1" x14ac:dyDescent="0.25">
      <c r="A40" s="699" t="s">
        <v>16</v>
      </c>
      <c r="B40" s="699"/>
      <c r="C40" s="699"/>
      <c r="D40" s="699"/>
      <c r="E40" s="699"/>
      <c r="F40" s="699"/>
      <c r="G40" s="699"/>
      <c r="H40" s="699"/>
      <c r="I40" s="699"/>
      <c r="J40" s="699"/>
    </row>
    <row r="41" spans="1:12" ht="15" customHeight="1" x14ac:dyDescent="0.25">
      <c r="A41" s="699" t="s">
        <v>36</v>
      </c>
      <c r="B41" s="699"/>
      <c r="C41" s="699"/>
      <c r="D41" s="699"/>
      <c r="E41" s="699"/>
      <c r="F41" s="699"/>
      <c r="G41" s="699"/>
      <c r="H41" s="699"/>
      <c r="I41" s="699"/>
      <c r="J41" s="699"/>
    </row>
    <row r="42" spans="1:12" ht="15.75" customHeight="1" x14ac:dyDescent="0.25">
      <c r="A42" s="700" t="s">
        <v>18</v>
      </c>
      <c r="B42" s="700"/>
      <c r="C42" s="700"/>
      <c r="D42" s="700"/>
      <c r="E42" s="700"/>
      <c r="F42" s="700"/>
      <c r="G42" s="700"/>
      <c r="H42" s="700"/>
      <c r="I42" s="700"/>
      <c r="J42" s="700"/>
    </row>
  </sheetData>
  <mergeCells count="41">
    <mergeCell ref="A37:E37"/>
    <mergeCell ref="A36:E36"/>
    <mergeCell ref="A29:E29"/>
    <mergeCell ref="A19:E19"/>
    <mergeCell ref="A20:E20"/>
    <mergeCell ref="A21:E21"/>
    <mergeCell ref="A22:E22"/>
    <mergeCell ref="A39:J39"/>
    <mergeCell ref="A40:J40"/>
    <mergeCell ref="A41:J41"/>
    <mergeCell ref="A42:J42"/>
    <mergeCell ref="G7:I7"/>
    <mergeCell ref="A30:E30"/>
    <mergeCell ref="A31:E31"/>
    <mergeCell ref="A32:E32"/>
    <mergeCell ref="A33:E33"/>
    <mergeCell ref="A34:E34"/>
    <mergeCell ref="A35:E35"/>
    <mergeCell ref="A23:E23"/>
    <mergeCell ref="A24:E24"/>
    <mergeCell ref="A25:E25"/>
    <mergeCell ref="A26:E26"/>
    <mergeCell ref="A28:E28"/>
    <mergeCell ref="A18:E18"/>
    <mergeCell ref="A9:E9"/>
    <mergeCell ref="A13:E13"/>
    <mergeCell ref="A14:E14"/>
    <mergeCell ref="A15:E15"/>
    <mergeCell ref="A16:E16"/>
    <mergeCell ref="A11:E11"/>
    <mergeCell ref="A12:E12"/>
    <mergeCell ref="A7:E8"/>
    <mergeCell ref="F7:F8"/>
    <mergeCell ref="A10:E10"/>
    <mergeCell ref="J7:L7"/>
    <mergeCell ref="A17:E17"/>
    <mergeCell ref="A1:E3"/>
    <mergeCell ref="F1:I3"/>
    <mergeCell ref="A4:I4"/>
    <mergeCell ref="A5:I5"/>
    <mergeCell ref="A6:I6"/>
  </mergeCells>
  <hyperlinks>
    <hyperlink ref="A42" r:id="rId1"/>
    <hyperlink ref="A37:E37" location="'Меб. фур, Крепеж'!Область_печати" display="заглушки пробки шканты "/>
  </hyperlinks>
  <pageMargins left="0.7" right="0.7" top="0.75" bottom="0.75" header="0.511811023622047" footer="0.511811023622047"/>
  <pageSetup paperSize="9" scale="88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A69"/>
  <sheetViews>
    <sheetView zoomScale="80" zoomScaleNormal="80" workbookViewId="0">
      <selection sqref="A1:F69"/>
    </sheetView>
  </sheetViews>
  <sheetFormatPr defaultRowHeight="15" x14ac:dyDescent="0.25"/>
  <cols>
    <col min="1" max="1" width="9.28515625" style="269" customWidth="1"/>
    <col min="2" max="2" width="41.140625" style="268" customWidth="1"/>
    <col min="3" max="3" width="8.5703125" style="284" customWidth="1"/>
    <col min="4" max="4" width="18.42578125" style="268" customWidth="1"/>
    <col min="5" max="6" width="13" customWidth="1"/>
    <col min="7" max="8" width="9.42578125" customWidth="1"/>
  </cols>
  <sheetData>
    <row r="1" spans="1:1015" ht="13.5" customHeight="1" thickBot="1" x14ac:dyDescent="0.3">
      <c r="A1" s="766" t="s">
        <v>341</v>
      </c>
      <c r="B1" s="766"/>
      <c r="C1" s="766"/>
      <c r="D1" s="766"/>
      <c r="E1" s="766"/>
      <c r="F1" s="766"/>
      <c r="G1" s="1098"/>
      <c r="H1" s="10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</row>
    <row r="2" spans="1:1015" ht="14.25" customHeight="1" x14ac:dyDescent="0.25">
      <c r="A2" s="767"/>
      <c r="B2" s="767"/>
      <c r="C2" s="767"/>
      <c r="D2" s="767"/>
      <c r="E2" s="767"/>
      <c r="F2" s="767"/>
      <c r="G2" s="1099"/>
      <c r="H2" s="10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</row>
    <row r="3" spans="1:1015" ht="15.75" customHeight="1" x14ac:dyDescent="0.25">
      <c r="A3" s="1089" t="s">
        <v>267</v>
      </c>
      <c r="B3" s="1089"/>
      <c r="C3" s="1091" t="s">
        <v>326</v>
      </c>
      <c r="D3" s="1093" t="s">
        <v>327</v>
      </c>
      <c r="E3" s="1088" t="s">
        <v>324</v>
      </c>
      <c r="F3" s="1088"/>
      <c r="G3" s="1088" t="s">
        <v>325</v>
      </c>
      <c r="H3" s="108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</row>
    <row r="4" spans="1:1015" s="16" customFormat="1" ht="17.25" customHeight="1" x14ac:dyDescent="0.25">
      <c r="A4" s="1089"/>
      <c r="B4" s="1090"/>
      <c r="C4" s="1092"/>
      <c r="D4" s="1094"/>
      <c r="E4" s="294" t="s">
        <v>54</v>
      </c>
      <c r="F4" s="294" t="s">
        <v>13</v>
      </c>
      <c r="G4" s="294" t="s">
        <v>54</v>
      </c>
      <c r="H4" s="294" t="s">
        <v>13</v>
      </c>
    </row>
    <row r="5" spans="1:1015" s="16" customFormat="1" ht="18.75" customHeight="1" x14ac:dyDescent="0.3">
      <c r="A5" s="293" t="s">
        <v>328</v>
      </c>
      <c r="B5" s="293"/>
      <c r="C5" s="296"/>
      <c r="D5" s="297"/>
      <c r="E5" s="298"/>
      <c r="F5" s="298"/>
      <c r="G5" s="298"/>
      <c r="H5" s="299"/>
    </row>
    <row r="6" spans="1:1015" ht="12" customHeight="1" x14ac:dyDescent="0.25">
      <c r="A6" s="289" t="s">
        <v>322</v>
      </c>
      <c r="B6" s="295">
        <v>18</v>
      </c>
      <c r="C6" s="1095" t="s">
        <v>51</v>
      </c>
      <c r="D6" s="1076" t="s">
        <v>346</v>
      </c>
      <c r="E6" s="1085">
        <f>F6*(B6/1000)</f>
        <v>540</v>
      </c>
      <c r="F6" s="1085">
        <v>30000</v>
      </c>
      <c r="G6" s="1085">
        <f>B6*(H6/1000)</f>
        <v>630</v>
      </c>
      <c r="H6" s="1085">
        <v>35000</v>
      </c>
      <c r="I6" s="1"/>
      <c r="J6" s="1"/>
      <c r="K6" s="1"/>
      <c r="L6" s="1"/>
      <c r="M6" s="16"/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</row>
    <row r="7" spans="1:1015" ht="12" customHeight="1" x14ac:dyDescent="0.25">
      <c r="A7" s="289" t="s">
        <v>321</v>
      </c>
      <c r="B7" s="270" t="s">
        <v>330</v>
      </c>
      <c r="C7" s="1096"/>
      <c r="D7" s="1077"/>
      <c r="E7" s="1086"/>
      <c r="F7" s="1086"/>
      <c r="G7" s="1086"/>
      <c r="H7" s="1086"/>
      <c r="I7" s="1"/>
      <c r="J7" s="1"/>
      <c r="K7" s="1"/>
      <c r="L7" s="1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</row>
    <row r="8" spans="1:1015" ht="12" customHeight="1" x14ac:dyDescent="0.25">
      <c r="A8" s="300" t="s">
        <v>320</v>
      </c>
      <c r="B8" s="271" t="s">
        <v>323</v>
      </c>
      <c r="C8" s="1097"/>
      <c r="D8" s="1078"/>
      <c r="E8" s="1087"/>
      <c r="F8" s="1087"/>
      <c r="G8" s="1087"/>
      <c r="H8" s="1087"/>
      <c r="I8" s="1"/>
      <c r="J8" s="1"/>
      <c r="K8" s="1"/>
      <c r="L8" s="1"/>
      <c r="M8" s="16"/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</row>
    <row r="9" spans="1:1015" ht="6" customHeight="1" x14ac:dyDescent="0.25">
      <c r="A9" s="359"/>
      <c r="B9" s="360"/>
      <c r="C9" s="361"/>
      <c r="D9" s="360"/>
      <c r="E9" s="362"/>
      <c r="F9" s="362"/>
      <c r="G9" s="362"/>
      <c r="H9" s="363"/>
      <c r="I9" s="1"/>
      <c r="J9" s="1"/>
      <c r="K9" s="1"/>
      <c r="L9" s="1"/>
      <c r="M9" s="16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</row>
    <row r="10" spans="1:1015" ht="11.25" customHeight="1" x14ac:dyDescent="0.25">
      <c r="A10" s="353" t="s">
        <v>322</v>
      </c>
      <c r="B10" s="295">
        <v>28</v>
      </c>
      <c r="C10" s="1095" t="s">
        <v>51</v>
      </c>
      <c r="D10" s="1076" t="s">
        <v>346</v>
      </c>
      <c r="E10" s="1085">
        <f>F10*(B10/1000)</f>
        <v>800.80000000000007</v>
      </c>
      <c r="F10" s="1085">
        <v>28600</v>
      </c>
      <c r="G10" s="1085">
        <f>B10*(H10/1000)</f>
        <v>960.96</v>
      </c>
      <c r="H10" s="1085">
        <v>34320</v>
      </c>
      <c r="I10" s="1"/>
      <c r="J10" s="1"/>
      <c r="K10" s="1"/>
      <c r="L10" s="1"/>
      <c r="M10" s="16"/>
      <c r="N10" s="1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</row>
    <row r="11" spans="1:1015" ht="11.25" customHeight="1" x14ac:dyDescent="0.25">
      <c r="A11" s="289" t="s">
        <v>321</v>
      </c>
      <c r="B11" s="270" t="s">
        <v>330</v>
      </c>
      <c r="C11" s="1096"/>
      <c r="D11" s="1077"/>
      <c r="E11" s="1086"/>
      <c r="F11" s="1086"/>
      <c r="G11" s="1086"/>
      <c r="H11" s="1086"/>
      <c r="I11" s="1"/>
      <c r="J11" s="1"/>
      <c r="K11" s="1"/>
      <c r="L11" s="1"/>
      <c r="M11" s="16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</row>
    <row r="12" spans="1:1015" ht="11.25" customHeight="1" x14ac:dyDescent="0.25">
      <c r="A12" s="289" t="s">
        <v>320</v>
      </c>
      <c r="B12" s="270" t="s">
        <v>323</v>
      </c>
      <c r="C12" s="1096"/>
      <c r="D12" s="1077"/>
      <c r="E12" s="1086"/>
      <c r="F12" s="1086"/>
      <c r="G12" s="1086"/>
      <c r="H12" s="1086"/>
      <c r="I12" s="1"/>
      <c r="J12" s="1"/>
      <c r="K12" s="1"/>
      <c r="L12" s="1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</row>
    <row r="13" spans="1:1015" ht="6" customHeight="1" x14ac:dyDescent="0.25">
      <c r="A13" s="354"/>
      <c r="B13" s="355"/>
      <c r="C13" s="356"/>
      <c r="D13" s="355"/>
      <c r="E13" s="357"/>
      <c r="F13" s="357"/>
      <c r="G13" s="357"/>
      <c r="H13" s="358"/>
      <c r="I13" s="1"/>
      <c r="J13" s="1"/>
      <c r="K13" s="1"/>
      <c r="L13" s="1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</row>
    <row r="14" spans="1:1015" ht="12.75" customHeight="1" x14ac:dyDescent="0.25">
      <c r="A14" s="353" t="s">
        <v>322</v>
      </c>
      <c r="B14" s="295">
        <v>40</v>
      </c>
      <c r="C14" s="1095" t="s">
        <v>51</v>
      </c>
      <c r="D14" s="1076" t="s">
        <v>346</v>
      </c>
      <c r="E14" s="1085">
        <f>F14*(B14/1000)</f>
        <v>1100</v>
      </c>
      <c r="F14" s="1085">
        <v>27500</v>
      </c>
      <c r="G14" s="1085">
        <f>B14*(H14/1000)</f>
        <v>1320</v>
      </c>
      <c r="H14" s="1085">
        <v>33000</v>
      </c>
      <c r="I14" s="1"/>
      <c r="J14" s="1"/>
      <c r="K14" s="1"/>
      <c r="L14" s="1"/>
      <c r="M14" s="16"/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</row>
    <row r="15" spans="1:1015" ht="12.75" customHeight="1" x14ac:dyDescent="0.25">
      <c r="A15" s="289" t="s">
        <v>321</v>
      </c>
      <c r="B15" s="270" t="s">
        <v>330</v>
      </c>
      <c r="C15" s="1096"/>
      <c r="D15" s="1077"/>
      <c r="E15" s="1086"/>
      <c r="F15" s="1086"/>
      <c r="G15" s="1086"/>
      <c r="H15" s="1086"/>
      <c r="I15" s="1"/>
      <c r="J15" s="1"/>
      <c r="K15" s="1"/>
      <c r="L15" s="1"/>
      <c r="M15" s="16"/>
      <c r="N15" s="1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</row>
    <row r="16" spans="1:1015" ht="12.75" customHeight="1" x14ac:dyDescent="0.25">
      <c r="A16" s="300" t="s">
        <v>320</v>
      </c>
      <c r="B16" s="271" t="s">
        <v>323</v>
      </c>
      <c r="C16" s="1097"/>
      <c r="D16" s="1078"/>
      <c r="E16" s="1087"/>
      <c r="F16" s="1087"/>
      <c r="G16" s="1087"/>
      <c r="H16" s="1087"/>
      <c r="I16" s="1"/>
      <c r="J16" s="1"/>
      <c r="K16" s="1"/>
      <c r="L16" s="1"/>
      <c r="M16" s="16"/>
      <c r="N16" s="1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</row>
    <row r="17" spans="1:1015" ht="18.75" customHeight="1" x14ac:dyDescent="0.3">
      <c r="A17" s="303" t="s">
        <v>328</v>
      </c>
      <c r="B17" s="273"/>
      <c r="C17" s="282"/>
      <c r="D17" s="285"/>
      <c r="E17" s="279"/>
      <c r="F17" s="279"/>
      <c r="G17" s="279"/>
      <c r="H17" s="304"/>
      <c r="I17" s="1"/>
      <c r="J17" s="1"/>
      <c r="K17" s="1"/>
      <c r="L17" s="1"/>
      <c r="M17" s="16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</row>
    <row r="18" spans="1:1015" ht="13.5" customHeight="1" x14ac:dyDescent="0.25">
      <c r="A18" s="301" t="s">
        <v>322</v>
      </c>
      <c r="B18" s="302">
        <v>18</v>
      </c>
      <c r="C18" s="1079" t="s">
        <v>32</v>
      </c>
      <c r="D18" s="1082" t="s">
        <v>346</v>
      </c>
      <c r="E18" s="1073">
        <f>F18*(B18/1000)</f>
        <v>773.99999999999989</v>
      </c>
      <c r="F18" s="1073">
        <v>43000</v>
      </c>
      <c r="G18" s="1073">
        <f>B18*(H18/1000)</f>
        <v>928.80000000000007</v>
      </c>
      <c r="H18" s="1073">
        <v>51600</v>
      </c>
      <c r="I18" s="1"/>
      <c r="J18" s="1"/>
      <c r="K18" s="1"/>
      <c r="L18" s="1"/>
      <c r="M18" s="16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</row>
    <row r="19" spans="1:1015" ht="13.5" customHeight="1" x14ac:dyDescent="0.25">
      <c r="A19" s="290" t="s">
        <v>321</v>
      </c>
      <c r="B19" s="274" t="s">
        <v>330</v>
      </c>
      <c r="C19" s="1080"/>
      <c r="D19" s="1083"/>
      <c r="E19" s="1074"/>
      <c r="F19" s="1074"/>
      <c r="G19" s="1074"/>
      <c r="H19" s="1074"/>
      <c r="I19" s="1"/>
      <c r="J19" s="1"/>
      <c r="K19" s="1"/>
      <c r="L19" s="1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</row>
    <row r="20" spans="1:1015" ht="13.5" customHeight="1" x14ac:dyDescent="0.25">
      <c r="A20" s="305" t="s">
        <v>320</v>
      </c>
      <c r="B20" s="275" t="s">
        <v>323</v>
      </c>
      <c r="C20" s="1081"/>
      <c r="D20" s="1084"/>
      <c r="E20" s="1075"/>
      <c r="F20" s="1075"/>
      <c r="G20" s="1075"/>
      <c r="H20" s="1075"/>
      <c r="I20" s="1"/>
      <c r="J20" s="1"/>
      <c r="K20" s="1"/>
      <c r="L20" s="1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</row>
    <row r="21" spans="1:1015" ht="6" customHeight="1" x14ac:dyDescent="0.25">
      <c r="A21" s="348"/>
      <c r="B21" s="349"/>
      <c r="C21" s="350"/>
      <c r="D21" s="349"/>
      <c r="E21" s="351"/>
      <c r="F21" s="351"/>
      <c r="G21" s="351"/>
      <c r="H21" s="352"/>
      <c r="I21" s="1"/>
      <c r="J21" s="1"/>
      <c r="K21" s="1"/>
      <c r="L21" s="1"/>
      <c r="M21" s="16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</row>
    <row r="22" spans="1:1015" ht="13.5" customHeight="1" x14ac:dyDescent="0.25">
      <c r="A22" s="301" t="s">
        <v>322</v>
      </c>
      <c r="B22" s="302">
        <v>28</v>
      </c>
      <c r="C22" s="1079" t="s">
        <v>32</v>
      </c>
      <c r="D22" s="1082" t="s">
        <v>346</v>
      </c>
      <c r="E22" s="1073">
        <f>F22*(B22/1000)</f>
        <v>1176</v>
      </c>
      <c r="F22" s="1073">
        <v>42000</v>
      </c>
      <c r="G22" s="1073">
        <f>B22*(H22/1000)</f>
        <v>1411.2</v>
      </c>
      <c r="H22" s="1073">
        <v>50400</v>
      </c>
      <c r="I22" s="1"/>
      <c r="J22" s="1"/>
      <c r="K22" s="1"/>
      <c r="L22" s="1"/>
      <c r="M22" s="16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</row>
    <row r="23" spans="1:1015" ht="13.5" customHeight="1" x14ac:dyDescent="0.25">
      <c r="A23" s="290" t="s">
        <v>321</v>
      </c>
      <c r="B23" s="274" t="s">
        <v>330</v>
      </c>
      <c r="C23" s="1080"/>
      <c r="D23" s="1083"/>
      <c r="E23" s="1074"/>
      <c r="F23" s="1074"/>
      <c r="G23" s="1074"/>
      <c r="H23" s="1074"/>
      <c r="I23" s="1"/>
      <c r="J23" s="1"/>
      <c r="K23" s="1"/>
      <c r="L23" s="1"/>
      <c r="M23" s="16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</row>
    <row r="24" spans="1:1015" ht="13.5" customHeight="1" x14ac:dyDescent="0.25">
      <c r="A24" s="305" t="s">
        <v>320</v>
      </c>
      <c r="B24" s="275" t="s">
        <v>323</v>
      </c>
      <c r="C24" s="1081"/>
      <c r="D24" s="1084"/>
      <c r="E24" s="1075"/>
      <c r="F24" s="1075"/>
      <c r="G24" s="1075"/>
      <c r="H24" s="1075"/>
      <c r="I24" s="1"/>
      <c r="J24" s="1"/>
      <c r="K24" s="1"/>
      <c r="L24" s="1"/>
      <c r="M24" s="16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</row>
    <row r="25" spans="1:1015" ht="6.75" customHeight="1" x14ac:dyDescent="0.25">
      <c r="A25" s="348"/>
      <c r="B25" s="349"/>
      <c r="C25" s="350"/>
      <c r="D25" s="349"/>
      <c r="E25" s="351"/>
      <c r="F25" s="351"/>
      <c r="G25" s="351"/>
      <c r="H25" s="352"/>
      <c r="I25" s="1"/>
      <c r="J25" s="1"/>
      <c r="K25" s="1"/>
      <c r="L25" s="1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</row>
    <row r="26" spans="1:1015" ht="13.5" customHeight="1" x14ac:dyDescent="0.25">
      <c r="A26" s="301" t="s">
        <v>322</v>
      </c>
      <c r="B26" s="302">
        <v>40</v>
      </c>
      <c r="C26" s="1079" t="s">
        <v>32</v>
      </c>
      <c r="D26" s="1082" t="s">
        <v>346</v>
      </c>
      <c r="E26" s="1073">
        <f>F26*(B26/1000)</f>
        <v>1560</v>
      </c>
      <c r="F26" s="1073">
        <v>39000</v>
      </c>
      <c r="G26" s="1073">
        <f>B26*(H26/1000)</f>
        <v>1872</v>
      </c>
      <c r="H26" s="1073">
        <v>46800</v>
      </c>
      <c r="I26" s="1"/>
      <c r="J26" s="1"/>
      <c r="K26" s="1"/>
      <c r="L26" s="1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</row>
    <row r="27" spans="1:1015" ht="13.5" customHeight="1" x14ac:dyDescent="0.25">
      <c r="A27" s="290" t="s">
        <v>321</v>
      </c>
      <c r="B27" s="274" t="s">
        <v>330</v>
      </c>
      <c r="C27" s="1080"/>
      <c r="D27" s="1083"/>
      <c r="E27" s="1074"/>
      <c r="F27" s="1074"/>
      <c r="G27" s="1074"/>
      <c r="H27" s="1074"/>
      <c r="I27" s="1"/>
      <c r="J27" s="1"/>
      <c r="K27" s="1"/>
      <c r="L27" s="1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</row>
    <row r="28" spans="1:1015" ht="13.5" customHeight="1" x14ac:dyDescent="0.25">
      <c r="A28" s="305" t="s">
        <v>320</v>
      </c>
      <c r="B28" s="275" t="s">
        <v>323</v>
      </c>
      <c r="C28" s="1081"/>
      <c r="D28" s="1084"/>
      <c r="E28" s="1075"/>
      <c r="F28" s="1075"/>
      <c r="G28" s="1075"/>
      <c r="H28" s="1075"/>
      <c r="I28" s="1"/>
      <c r="J28" s="1"/>
      <c r="K28" s="1"/>
      <c r="L28" s="1"/>
      <c r="M28" s="16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</row>
    <row r="29" spans="1:1015" ht="18.75" customHeight="1" x14ac:dyDescent="0.25">
      <c r="A29" s="308" t="s">
        <v>338</v>
      </c>
      <c r="B29" s="276"/>
      <c r="C29" s="283"/>
      <c r="D29" s="276"/>
      <c r="E29" s="280"/>
      <c r="F29" s="280"/>
      <c r="G29" s="280"/>
      <c r="H29" s="309"/>
      <c r="I29" s="1"/>
      <c r="J29" s="1"/>
      <c r="K29" s="1"/>
      <c r="L29" s="1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</row>
    <row r="30" spans="1:1015" ht="13.5" customHeight="1" x14ac:dyDescent="0.25">
      <c r="A30" s="306" t="s">
        <v>322</v>
      </c>
      <c r="B30" s="307">
        <v>18</v>
      </c>
      <c r="C30" s="1064" t="s">
        <v>340</v>
      </c>
      <c r="D30" s="1067" t="s">
        <v>329</v>
      </c>
      <c r="E30" s="1070">
        <f>F30*(B30/1000)</f>
        <v>1080</v>
      </c>
      <c r="F30" s="1070">
        <v>60000</v>
      </c>
      <c r="G30" s="1070">
        <f>B30*(H30/1000)</f>
        <v>1188</v>
      </c>
      <c r="H30" s="1070">
        <v>66000</v>
      </c>
      <c r="I30" s="1"/>
      <c r="J30" s="1"/>
      <c r="K30" s="1"/>
      <c r="L30" s="1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</row>
    <row r="31" spans="1:1015" ht="13.5" customHeight="1" x14ac:dyDescent="0.25">
      <c r="A31" s="291" t="s">
        <v>321</v>
      </c>
      <c r="B31" s="272" t="s">
        <v>337</v>
      </c>
      <c r="C31" s="1065"/>
      <c r="D31" s="1068"/>
      <c r="E31" s="1071"/>
      <c r="F31" s="1071"/>
      <c r="G31" s="1071"/>
      <c r="H31" s="1071"/>
      <c r="I31" s="1"/>
      <c r="J31" s="1"/>
      <c r="K31" s="1"/>
      <c r="L31" s="1"/>
      <c r="M31" s="16"/>
      <c r="N31" s="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</row>
    <row r="32" spans="1:1015" ht="13.5" customHeight="1" x14ac:dyDescent="0.25">
      <c r="A32" s="310" t="s">
        <v>320</v>
      </c>
      <c r="B32" s="311" t="s">
        <v>323</v>
      </c>
      <c r="C32" s="1066"/>
      <c r="D32" s="1069"/>
      <c r="E32" s="1072"/>
      <c r="F32" s="1072"/>
      <c r="G32" s="1072"/>
      <c r="H32" s="1072"/>
      <c r="I32" s="1"/>
      <c r="J32" s="1"/>
      <c r="K32" s="1"/>
      <c r="L32" s="1"/>
      <c r="M32" s="16"/>
      <c r="N32" s="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</row>
    <row r="33" spans="1:1015" ht="6" customHeight="1" x14ac:dyDescent="0.25">
      <c r="A33" s="343"/>
      <c r="B33" s="344"/>
      <c r="C33" s="345"/>
      <c r="D33" s="344"/>
      <c r="E33" s="346"/>
      <c r="F33" s="346"/>
      <c r="G33" s="346"/>
      <c r="H33" s="347"/>
      <c r="I33" s="1"/>
      <c r="J33" s="1"/>
      <c r="K33" s="1"/>
      <c r="L33" s="1"/>
      <c r="M33" s="16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</row>
    <row r="34" spans="1:1015" ht="13.5" customHeight="1" x14ac:dyDescent="0.25">
      <c r="A34" s="306" t="s">
        <v>322</v>
      </c>
      <c r="B34" s="307">
        <v>28</v>
      </c>
      <c r="C34" s="1064" t="s">
        <v>340</v>
      </c>
      <c r="D34" s="1067" t="s">
        <v>329</v>
      </c>
      <c r="E34" s="1070">
        <f>F34*(B34/1000)</f>
        <v>1638</v>
      </c>
      <c r="F34" s="1070">
        <v>58500</v>
      </c>
      <c r="G34" s="1070">
        <f>B34*(H34/1000)</f>
        <v>1948.7999999999997</v>
      </c>
      <c r="H34" s="1070">
        <v>69600</v>
      </c>
      <c r="I34" s="1"/>
      <c r="J34" s="1"/>
      <c r="K34" s="1"/>
      <c r="L34" s="1"/>
      <c r="M34" s="16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</row>
    <row r="35" spans="1:1015" ht="13.5" customHeight="1" x14ac:dyDescent="0.25">
      <c r="A35" s="291" t="s">
        <v>321</v>
      </c>
      <c r="B35" s="272" t="s">
        <v>337</v>
      </c>
      <c r="C35" s="1065"/>
      <c r="D35" s="1068"/>
      <c r="E35" s="1071"/>
      <c r="F35" s="1071"/>
      <c r="G35" s="1071"/>
      <c r="H35" s="1071"/>
      <c r="I35" s="1"/>
      <c r="J35" s="1"/>
      <c r="K35" s="1"/>
      <c r="L35" s="1"/>
      <c r="M35" s="16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</row>
    <row r="36" spans="1:1015" ht="13.5" customHeight="1" x14ac:dyDescent="0.25">
      <c r="A36" s="310" t="s">
        <v>320</v>
      </c>
      <c r="B36" s="311" t="s">
        <v>323</v>
      </c>
      <c r="C36" s="1066"/>
      <c r="D36" s="1069"/>
      <c r="E36" s="1072"/>
      <c r="F36" s="1072"/>
      <c r="G36" s="1072"/>
      <c r="H36" s="1072"/>
      <c r="I36" s="1"/>
      <c r="J36" s="1"/>
      <c r="K36" s="1"/>
      <c r="L36" s="1"/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</row>
    <row r="37" spans="1:1015" ht="4.5" customHeight="1" x14ac:dyDescent="0.25">
      <c r="A37" s="343"/>
      <c r="B37" s="344"/>
      <c r="C37" s="345"/>
      <c r="D37" s="344"/>
      <c r="E37" s="346"/>
      <c r="F37" s="346"/>
      <c r="G37" s="346"/>
      <c r="H37" s="347"/>
      <c r="I37" s="1"/>
      <c r="J37" s="1"/>
      <c r="K37" s="1"/>
      <c r="L37" s="1"/>
      <c r="M37" s="16"/>
      <c r="N37" s="1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</row>
    <row r="38" spans="1:1015" ht="13.5" customHeight="1" x14ac:dyDescent="0.25">
      <c r="A38" s="306" t="s">
        <v>322</v>
      </c>
      <c r="B38" s="307">
        <v>40</v>
      </c>
      <c r="C38" s="1064" t="s">
        <v>340</v>
      </c>
      <c r="D38" s="1067" t="s">
        <v>329</v>
      </c>
      <c r="E38" s="1070">
        <f>F38*(B38/1000)</f>
        <v>2300</v>
      </c>
      <c r="F38" s="1070">
        <v>57500</v>
      </c>
      <c r="G38" s="1070">
        <f>B38*(H38/1000)</f>
        <v>2544</v>
      </c>
      <c r="H38" s="1070">
        <v>63600</v>
      </c>
      <c r="I38" s="1"/>
      <c r="J38" s="1"/>
      <c r="K38" s="1"/>
      <c r="L38" s="1"/>
      <c r="M38" s="16"/>
      <c r="N38" s="1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</row>
    <row r="39" spans="1:1015" ht="13.5" customHeight="1" x14ac:dyDescent="0.25">
      <c r="A39" s="291" t="s">
        <v>321</v>
      </c>
      <c r="B39" s="272" t="s">
        <v>330</v>
      </c>
      <c r="C39" s="1065"/>
      <c r="D39" s="1068"/>
      <c r="E39" s="1071"/>
      <c r="F39" s="1071"/>
      <c r="G39" s="1071"/>
      <c r="H39" s="10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</row>
    <row r="40" spans="1:1015" ht="13.5" customHeight="1" x14ac:dyDescent="0.25">
      <c r="A40" s="310" t="s">
        <v>320</v>
      </c>
      <c r="B40" s="311" t="s">
        <v>323</v>
      </c>
      <c r="C40" s="1066"/>
      <c r="D40" s="1069"/>
      <c r="E40" s="1072"/>
      <c r="F40" s="1072"/>
      <c r="G40" s="1072"/>
      <c r="H40" s="107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</row>
    <row r="41" spans="1:1015" s="16" customFormat="1" ht="21" customHeight="1" x14ac:dyDescent="0.25">
      <c r="A41" s="314" t="s">
        <v>339</v>
      </c>
      <c r="B41" s="315"/>
      <c r="C41" s="316"/>
      <c r="D41" s="315"/>
      <c r="E41" s="317"/>
      <c r="F41" s="317"/>
      <c r="G41" s="317"/>
      <c r="H41" s="318"/>
    </row>
    <row r="42" spans="1:1015" ht="13.5" customHeight="1" x14ac:dyDescent="0.25">
      <c r="A42" s="312" t="s">
        <v>322</v>
      </c>
      <c r="B42" s="313">
        <v>18</v>
      </c>
      <c r="C42" s="1055" t="s">
        <v>331</v>
      </c>
      <c r="D42" s="1058" t="s">
        <v>329</v>
      </c>
      <c r="E42" s="1061">
        <f>F42*(B42/1000)</f>
        <v>1745.9999999999998</v>
      </c>
      <c r="F42" s="1061">
        <v>97000</v>
      </c>
      <c r="G42" s="1061">
        <f>B42*(H42/1000)</f>
        <v>2007</v>
      </c>
      <c r="H42" s="1061">
        <v>111500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</row>
    <row r="43" spans="1:1015" ht="13.5" customHeight="1" x14ac:dyDescent="0.25">
      <c r="A43" s="292" t="s">
        <v>321</v>
      </c>
      <c r="B43" s="277" t="s">
        <v>336</v>
      </c>
      <c r="C43" s="1056"/>
      <c r="D43" s="1059"/>
      <c r="E43" s="1062"/>
      <c r="F43" s="1062"/>
      <c r="G43" s="1062"/>
      <c r="H43" s="106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</row>
    <row r="44" spans="1:1015" ht="13.5" customHeight="1" x14ac:dyDescent="0.25">
      <c r="A44" s="319" t="s">
        <v>320</v>
      </c>
      <c r="B44" s="320" t="s">
        <v>323</v>
      </c>
      <c r="C44" s="1057"/>
      <c r="D44" s="1060"/>
      <c r="E44" s="1063"/>
      <c r="F44" s="1063"/>
      <c r="G44" s="1063"/>
      <c r="H44" s="106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</row>
    <row r="45" spans="1:1015" ht="5.25" customHeight="1" x14ac:dyDescent="0.25">
      <c r="A45" s="338"/>
      <c r="B45" s="339"/>
      <c r="C45" s="340"/>
      <c r="D45" s="339"/>
      <c r="E45" s="341"/>
      <c r="F45" s="341"/>
      <c r="G45" s="341"/>
      <c r="H45" s="34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</row>
    <row r="46" spans="1:1015" ht="12.75" customHeight="1" x14ac:dyDescent="0.25">
      <c r="A46" s="312" t="s">
        <v>322</v>
      </c>
      <c r="B46" s="313">
        <v>40</v>
      </c>
      <c r="C46" s="1055" t="s">
        <v>331</v>
      </c>
      <c r="D46" s="1058" t="s">
        <v>329</v>
      </c>
      <c r="E46" s="1061">
        <f>F46*(B46/1000)</f>
        <v>3760</v>
      </c>
      <c r="F46" s="1061">
        <v>94000</v>
      </c>
      <c r="G46" s="1061">
        <f>B46*(H46/1000)</f>
        <v>4320</v>
      </c>
      <c r="H46" s="1061">
        <v>108000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</row>
    <row r="47" spans="1:1015" ht="12.75" customHeight="1" x14ac:dyDescent="0.25">
      <c r="A47" s="292" t="s">
        <v>321</v>
      </c>
      <c r="B47" s="277" t="s">
        <v>335</v>
      </c>
      <c r="C47" s="1056"/>
      <c r="D47" s="1059"/>
      <c r="E47" s="1062"/>
      <c r="F47" s="1062"/>
      <c r="G47" s="1062"/>
      <c r="H47" s="106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</row>
    <row r="48" spans="1:1015" ht="12.75" customHeight="1" x14ac:dyDescent="0.25">
      <c r="A48" s="319" t="s">
        <v>320</v>
      </c>
      <c r="B48" s="320" t="s">
        <v>323</v>
      </c>
      <c r="C48" s="1057"/>
      <c r="D48" s="1060"/>
      <c r="E48" s="1063"/>
      <c r="F48" s="1063"/>
      <c r="G48" s="1063"/>
      <c r="H48" s="106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</row>
    <row r="49" spans="1:1015" ht="21" customHeight="1" x14ac:dyDescent="0.25">
      <c r="A49" s="323" t="s">
        <v>339</v>
      </c>
      <c r="B49" s="324"/>
      <c r="C49" s="325"/>
      <c r="D49" s="326"/>
      <c r="E49" s="327"/>
      <c r="F49" s="327"/>
      <c r="G49" s="327"/>
      <c r="H49" s="3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</row>
    <row r="50" spans="1:1015" ht="13.5" customHeight="1" x14ac:dyDescent="0.25">
      <c r="A50" s="321" t="s">
        <v>322</v>
      </c>
      <c r="B50" s="322">
        <v>18</v>
      </c>
      <c r="C50" s="1047" t="s">
        <v>331</v>
      </c>
      <c r="D50" s="1050" t="s">
        <v>347</v>
      </c>
      <c r="E50" s="1053"/>
      <c r="F50" s="1053"/>
      <c r="G50" s="1053"/>
      <c r="H50" s="10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</row>
    <row r="51" spans="1:1015" ht="13.5" customHeight="1" x14ac:dyDescent="0.25">
      <c r="A51" s="287" t="s">
        <v>321</v>
      </c>
      <c r="B51" s="278" t="s">
        <v>342</v>
      </c>
      <c r="C51" s="1048"/>
      <c r="D51" s="1051"/>
      <c r="E51" s="1054"/>
      <c r="F51" s="1054"/>
      <c r="G51" s="1054"/>
      <c r="H51" s="105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</row>
    <row r="52" spans="1:1015" ht="14.25" customHeight="1" x14ac:dyDescent="0.25">
      <c r="A52" s="1045" t="s">
        <v>320</v>
      </c>
      <c r="B52" s="278" t="s">
        <v>332</v>
      </c>
      <c r="C52" s="1048"/>
      <c r="D52" s="1051"/>
      <c r="E52" s="288">
        <f>F52*(B50/1000)</f>
        <v>2070</v>
      </c>
      <c r="F52" s="288">
        <v>115000</v>
      </c>
      <c r="G52" s="288">
        <f>B50*(H52/1000)</f>
        <v>2250</v>
      </c>
      <c r="H52" s="288">
        <v>125000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</row>
    <row r="53" spans="1:1015" ht="14.25" customHeight="1" x14ac:dyDescent="0.25">
      <c r="A53" s="1045"/>
      <c r="B53" s="278" t="s">
        <v>333</v>
      </c>
      <c r="C53" s="1048"/>
      <c r="D53" s="1051"/>
      <c r="E53" s="281">
        <f>F53*(B50/1000)</f>
        <v>2430</v>
      </c>
      <c r="F53" s="281">
        <v>135000</v>
      </c>
      <c r="G53" s="288">
        <f>B50*(H53/1000)</f>
        <v>2790</v>
      </c>
      <c r="H53" s="281">
        <v>155000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</row>
    <row r="54" spans="1:1015" ht="14.25" customHeight="1" x14ac:dyDescent="0.25">
      <c r="A54" s="1046"/>
      <c r="B54" s="329" t="s">
        <v>334</v>
      </c>
      <c r="C54" s="1049"/>
      <c r="D54" s="1052"/>
      <c r="E54" s="330">
        <f>F54*(B50/1000)</f>
        <v>2574</v>
      </c>
      <c r="F54" s="330">
        <v>143000</v>
      </c>
      <c r="G54" s="286">
        <f>B50*(H54/1000)</f>
        <v>2970</v>
      </c>
      <c r="H54" s="330">
        <v>165000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</row>
    <row r="55" spans="1:1015" ht="3.75" customHeight="1" x14ac:dyDescent="0.25">
      <c r="A55" s="331"/>
      <c r="B55" s="332"/>
      <c r="C55" s="333"/>
      <c r="D55" s="332"/>
      <c r="E55" s="336"/>
      <c r="F55" s="336"/>
      <c r="G55" s="336"/>
      <c r="H55" s="33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</row>
    <row r="56" spans="1:1015" ht="13.5" customHeight="1" x14ac:dyDescent="0.25">
      <c r="A56" s="321" t="s">
        <v>322</v>
      </c>
      <c r="B56" s="322">
        <v>40</v>
      </c>
      <c r="C56" s="1047" t="s">
        <v>331</v>
      </c>
      <c r="D56" s="1050" t="s">
        <v>347</v>
      </c>
      <c r="E56" s="1053"/>
      <c r="F56" s="1053"/>
      <c r="G56" s="1053"/>
      <c r="H56" s="105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</row>
    <row r="57" spans="1:1015" ht="13.5" customHeight="1" x14ac:dyDescent="0.25">
      <c r="A57" s="287" t="s">
        <v>321</v>
      </c>
      <c r="B57" s="278" t="s">
        <v>343</v>
      </c>
      <c r="C57" s="1048"/>
      <c r="D57" s="1051"/>
      <c r="E57" s="1054"/>
      <c r="F57" s="1054"/>
      <c r="G57" s="1054"/>
      <c r="H57" s="105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</row>
    <row r="58" spans="1:1015" ht="14.25" customHeight="1" x14ac:dyDescent="0.25">
      <c r="A58" s="1045" t="s">
        <v>320</v>
      </c>
      <c r="B58" s="278" t="s">
        <v>332</v>
      </c>
      <c r="C58" s="1048"/>
      <c r="D58" s="1051"/>
      <c r="E58" s="288">
        <f>F58*(B56/1000)</f>
        <v>4680</v>
      </c>
      <c r="F58" s="288">
        <v>117000</v>
      </c>
      <c r="G58" s="288">
        <f>B56*(H58/1000)</f>
        <v>5080</v>
      </c>
      <c r="H58" s="288">
        <v>127000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</row>
    <row r="59" spans="1:1015" ht="14.25" customHeight="1" x14ac:dyDescent="0.25">
      <c r="A59" s="1045"/>
      <c r="B59" s="278" t="s">
        <v>333</v>
      </c>
      <c r="C59" s="1048"/>
      <c r="D59" s="1051"/>
      <c r="E59" s="281">
        <f>F59*(B56/1000)</f>
        <v>5320</v>
      </c>
      <c r="F59" s="281">
        <v>133000</v>
      </c>
      <c r="G59" s="281">
        <f>B56*(H59/1000)</f>
        <v>5400</v>
      </c>
      <c r="H59" s="281">
        <v>135000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</row>
    <row r="60" spans="1:1015" ht="14.25" customHeight="1" x14ac:dyDescent="0.25">
      <c r="A60" s="1046"/>
      <c r="B60" s="329" t="s">
        <v>334</v>
      </c>
      <c r="C60" s="1049"/>
      <c r="D60" s="1052"/>
      <c r="E60" s="330">
        <f>F60*(B56/1000)</f>
        <v>5720</v>
      </c>
      <c r="F60" s="330">
        <v>143000</v>
      </c>
      <c r="G60" s="330">
        <f>B56*(H60/1000)</f>
        <v>5800</v>
      </c>
      <c r="H60" s="330">
        <v>145000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</row>
    <row r="61" spans="1:1015" ht="3.75" customHeight="1" x14ac:dyDescent="0.25">
      <c r="A61" s="331"/>
      <c r="B61" s="332"/>
      <c r="C61" s="333"/>
      <c r="D61" s="332"/>
      <c r="E61" s="334"/>
      <c r="F61" s="334"/>
      <c r="G61" s="334"/>
      <c r="H61" s="33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</row>
    <row r="62" spans="1:1015" ht="13.5" customHeight="1" x14ac:dyDescent="0.25">
      <c r="A62" s="321" t="s">
        <v>322</v>
      </c>
      <c r="B62" s="322">
        <v>40</v>
      </c>
      <c r="C62" s="1047" t="s">
        <v>331</v>
      </c>
      <c r="D62" s="1050" t="s">
        <v>347</v>
      </c>
      <c r="E62" s="1053"/>
      <c r="F62" s="1053"/>
      <c r="G62" s="1053"/>
      <c r="H62" s="105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</row>
    <row r="63" spans="1:1015" ht="13.5" customHeight="1" x14ac:dyDescent="0.25">
      <c r="A63" s="287" t="s">
        <v>321</v>
      </c>
      <c r="B63" s="278" t="s">
        <v>344</v>
      </c>
      <c r="C63" s="1048"/>
      <c r="D63" s="1051"/>
      <c r="E63" s="1054"/>
      <c r="F63" s="1054"/>
      <c r="G63" s="1054"/>
      <c r="H63" s="105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</row>
    <row r="64" spans="1:1015" ht="14.25" customHeight="1" x14ac:dyDescent="0.25">
      <c r="A64" s="1045" t="s">
        <v>320</v>
      </c>
      <c r="B64" s="278" t="s">
        <v>345</v>
      </c>
      <c r="C64" s="1048"/>
      <c r="D64" s="1051"/>
      <c r="E64" s="288">
        <f>F64*(B62/1000)</f>
        <v>4760</v>
      </c>
      <c r="F64" s="288">
        <v>119000</v>
      </c>
      <c r="G64" s="288">
        <f>B62*(H64/1000)</f>
        <v>5160</v>
      </c>
      <c r="H64" s="288">
        <v>129000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</row>
    <row r="65" spans="1:1015" ht="14.25" customHeight="1" x14ac:dyDescent="0.25">
      <c r="A65" s="1045"/>
      <c r="B65" s="278" t="s">
        <v>333</v>
      </c>
      <c r="C65" s="1048"/>
      <c r="D65" s="1051"/>
      <c r="E65" s="281">
        <f>F65*(B62/1000)</f>
        <v>5480</v>
      </c>
      <c r="F65" s="281">
        <v>137000</v>
      </c>
      <c r="G65" s="281">
        <f>B62*(H65/1000)</f>
        <v>5880</v>
      </c>
      <c r="H65" s="281">
        <v>147000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</row>
    <row r="66" spans="1:1015" ht="14.25" customHeight="1" x14ac:dyDescent="0.25">
      <c r="A66" s="1045"/>
      <c r="B66" s="278" t="s">
        <v>334</v>
      </c>
      <c r="C66" s="1048"/>
      <c r="D66" s="1051"/>
      <c r="E66" s="281">
        <f>F66*(B62/1000)</f>
        <v>5960</v>
      </c>
      <c r="F66" s="281">
        <v>149000</v>
      </c>
      <c r="G66" s="281">
        <f>B62*(H66/1000)</f>
        <v>6400</v>
      </c>
      <c r="H66" s="281">
        <v>160000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</row>
    <row r="67" spans="1:1015" s="1" customFormat="1" ht="14.25" customHeight="1" x14ac:dyDescent="0.2">
      <c r="A67" s="699" t="s">
        <v>16</v>
      </c>
      <c r="B67" s="699"/>
      <c r="C67" s="699"/>
      <c r="D67" s="699"/>
      <c r="E67" s="699"/>
      <c r="F67" s="699"/>
    </row>
    <row r="68" spans="1:1015" s="1" customFormat="1" ht="15" customHeight="1" x14ac:dyDescent="0.2">
      <c r="A68" s="932" t="s">
        <v>36</v>
      </c>
      <c r="B68" s="932"/>
      <c r="C68" s="932"/>
      <c r="D68" s="932"/>
      <c r="E68" s="932"/>
      <c r="F68" s="932"/>
    </row>
    <row r="69" spans="1:1015" s="1" customFormat="1" ht="15.75" customHeight="1" x14ac:dyDescent="0.2">
      <c r="A69" s="700" t="s">
        <v>18</v>
      </c>
      <c r="B69" s="700"/>
      <c r="C69" s="700"/>
      <c r="D69" s="700"/>
      <c r="E69" s="700"/>
      <c r="F69" s="700"/>
    </row>
  </sheetData>
  <mergeCells count="97">
    <mergeCell ref="G62:G63"/>
    <mergeCell ref="H62:H63"/>
    <mergeCell ref="A64:A66"/>
    <mergeCell ref="G50:G51"/>
    <mergeCell ref="H50:H51"/>
    <mergeCell ref="G56:G57"/>
    <mergeCell ref="H56:H57"/>
    <mergeCell ref="G1:H2"/>
    <mergeCell ref="G38:G40"/>
    <mergeCell ref="H38:H40"/>
    <mergeCell ref="G42:G44"/>
    <mergeCell ref="H42:H44"/>
    <mergeCell ref="G14:G16"/>
    <mergeCell ref="H14:H16"/>
    <mergeCell ref="G18:G20"/>
    <mergeCell ref="H18:H20"/>
    <mergeCell ref="G22:G24"/>
    <mergeCell ref="H22:H24"/>
    <mergeCell ref="G3:H3"/>
    <mergeCell ref="G6:G8"/>
    <mergeCell ref="H6:H8"/>
    <mergeCell ref="G10:G12"/>
    <mergeCell ref="H10:H12"/>
    <mergeCell ref="G46:G48"/>
    <mergeCell ref="H46:H48"/>
    <mergeCell ref="G26:G28"/>
    <mergeCell ref="H26:H28"/>
    <mergeCell ref="G30:G32"/>
    <mergeCell ref="H30:H32"/>
    <mergeCell ref="G34:G36"/>
    <mergeCell ref="H34:H36"/>
    <mergeCell ref="E14:E16"/>
    <mergeCell ref="F14:F16"/>
    <mergeCell ref="A1:F2"/>
    <mergeCell ref="E3:F3"/>
    <mergeCell ref="A3:B4"/>
    <mergeCell ref="C3:C4"/>
    <mergeCell ref="D3:D4"/>
    <mergeCell ref="F10:F12"/>
    <mergeCell ref="D6:D8"/>
    <mergeCell ref="F6:F8"/>
    <mergeCell ref="E6:E8"/>
    <mergeCell ref="E10:E12"/>
    <mergeCell ref="C6:C8"/>
    <mergeCell ref="C10:C12"/>
    <mergeCell ref="D10:D12"/>
    <mergeCell ref="C14:C16"/>
    <mergeCell ref="D14:D16"/>
    <mergeCell ref="C30:C32"/>
    <mergeCell ref="D30:D32"/>
    <mergeCell ref="E30:E32"/>
    <mergeCell ref="F30:F32"/>
    <mergeCell ref="C18:C20"/>
    <mergeCell ref="D18:D20"/>
    <mergeCell ref="C22:C24"/>
    <mergeCell ref="D22:D24"/>
    <mergeCell ref="C26:C28"/>
    <mergeCell ref="D26:D28"/>
    <mergeCell ref="E26:E28"/>
    <mergeCell ref="F26:F28"/>
    <mergeCell ref="F18:F20"/>
    <mergeCell ref="E22:E24"/>
    <mergeCell ref="F22:F24"/>
    <mergeCell ref="E18:E20"/>
    <mergeCell ref="C34:C36"/>
    <mergeCell ref="D34:D36"/>
    <mergeCell ref="E34:E36"/>
    <mergeCell ref="F34:F36"/>
    <mergeCell ref="C38:C40"/>
    <mergeCell ref="D38:D40"/>
    <mergeCell ref="E38:E40"/>
    <mergeCell ref="F38:F40"/>
    <mergeCell ref="C42:C44"/>
    <mergeCell ref="D42:D44"/>
    <mergeCell ref="E42:E44"/>
    <mergeCell ref="F42:F44"/>
    <mergeCell ref="C46:C48"/>
    <mergeCell ref="D46:D48"/>
    <mergeCell ref="E46:E48"/>
    <mergeCell ref="F46:F48"/>
    <mergeCell ref="A67:F67"/>
    <mergeCell ref="F62:F63"/>
    <mergeCell ref="A68:F68"/>
    <mergeCell ref="A69:F69"/>
    <mergeCell ref="A52:A54"/>
    <mergeCell ref="C50:C54"/>
    <mergeCell ref="D50:D54"/>
    <mergeCell ref="E56:E57"/>
    <mergeCell ref="F56:F57"/>
    <mergeCell ref="E50:E51"/>
    <mergeCell ref="F50:F51"/>
    <mergeCell ref="A58:A60"/>
    <mergeCell ref="C56:C60"/>
    <mergeCell ref="D56:D60"/>
    <mergeCell ref="C62:C66"/>
    <mergeCell ref="D62:D66"/>
    <mergeCell ref="E62:E63"/>
  </mergeCells>
  <hyperlinks>
    <hyperlink ref="A69" r:id="rId1"/>
  </hyperlinks>
  <pageMargins left="0.7" right="0.7" top="0.75" bottom="0.75" header="0.3" footer="0.3"/>
  <pageSetup paperSize="9" scale="84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183"/>
  </sheetPr>
  <dimension ref="A1:M32"/>
  <sheetViews>
    <sheetView zoomScaleNormal="100" workbookViewId="0">
      <selection activeCell="K8" sqref="K8"/>
    </sheetView>
  </sheetViews>
  <sheetFormatPr defaultColWidth="8.7109375" defaultRowHeight="15" x14ac:dyDescent="0.25"/>
  <cols>
    <col min="4" max="4" width="6.5703125" customWidth="1"/>
    <col min="5" max="5" width="17.140625" customWidth="1"/>
    <col min="6" max="6" width="12.5703125" customWidth="1"/>
    <col min="7" max="7" width="6.140625" style="138" customWidth="1"/>
    <col min="8" max="9" width="12" customWidth="1"/>
  </cols>
  <sheetData>
    <row r="1" spans="1:10" ht="22.5" customHeight="1" x14ac:dyDescent="0.25">
      <c r="A1" s="1100" t="s">
        <v>86</v>
      </c>
      <c r="B1" s="1100"/>
      <c r="C1" s="1100"/>
      <c r="D1" s="1100"/>
      <c r="E1" s="1100"/>
      <c r="F1" s="1100"/>
      <c r="G1" s="1100"/>
      <c r="H1" s="1100"/>
      <c r="I1" s="1100"/>
      <c r="J1" s="8"/>
    </row>
    <row r="2" spans="1:10" ht="21" customHeight="1" x14ac:dyDescent="0.3">
      <c r="A2" s="1101">
        <v>44734</v>
      </c>
      <c r="B2" s="1101"/>
      <c r="C2" s="1101"/>
      <c r="D2" s="1101"/>
      <c r="E2" s="1101"/>
      <c r="F2" s="1101"/>
      <c r="G2" s="1101"/>
      <c r="H2" s="1101"/>
      <c r="I2" s="1101"/>
      <c r="J2" s="8"/>
    </row>
    <row r="3" spans="1:10" s="8" customFormat="1" ht="18" customHeight="1" x14ac:dyDescent="0.25">
      <c r="A3" s="962" t="s">
        <v>63</v>
      </c>
      <c r="B3" s="962"/>
      <c r="C3" s="962"/>
      <c r="D3" s="962"/>
      <c r="E3" s="962"/>
      <c r="F3" s="962"/>
      <c r="G3" s="962"/>
      <c r="H3" s="962"/>
      <c r="I3" s="962"/>
    </row>
    <row r="4" spans="1:10" s="8" customFormat="1" ht="43.5" customHeight="1" x14ac:dyDescent="0.25">
      <c r="A4" s="1102" t="s">
        <v>64</v>
      </c>
      <c r="B4" s="1102"/>
      <c r="C4" s="1102"/>
      <c r="D4" s="1102"/>
      <c r="E4" s="1102"/>
      <c r="F4" s="126" t="s">
        <v>65</v>
      </c>
      <c r="G4" s="127" t="s">
        <v>66</v>
      </c>
      <c r="H4" s="128" t="s">
        <v>84</v>
      </c>
      <c r="I4" s="100" t="s">
        <v>85</v>
      </c>
    </row>
    <row r="5" spans="1:10" s="8" customFormat="1" ht="14.25" x14ac:dyDescent="0.25">
      <c r="A5" s="1035" t="s">
        <v>87</v>
      </c>
      <c r="B5" s="1035"/>
      <c r="C5" s="1035"/>
      <c r="D5" s="1035"/>
      <c r="E5" s="1035"/>
      <c r="F5" s="139" t="s">
        <v>72</v>
      </c>
      <c r="G5" s="140" t="s">
        <v>9</v>
      </c>
      <c r="H5" s="141">
        <v>2600</v>
      </c>
      <c r="I5" s="142">
        <v>3000</v>
      </c>
    </row>
    <row r="6" spans="1:10" s="8" customFormat="1" ht="14.25" x14ac:dyDescent="0.25">
      <c r="A6" s="1029" t="s">
        <v>88</v>
      </c>
      <c r="B6" s="1029"/>
      <c r="C6" s="1029"/>
      <c r="D6" s="1029"/>
      <c r="E6" s="1029"/>
      <c r="F6" s="143" t="s">
        <v>72</v>
      </c>
      <c r="G6" s="144" t="s">
        <v>9</v>
      </c>
      <c r="H6" s="141">
        <v>2600</v>
      </c>
      <c r="I6" s="142">
        <v>3000</v>
      </c>
    </row>
    <row r="7" spans="1:10" s="8" customFormat="1" ht="14.25" x14ac:dyDescent="0.25">
      <c r="A7" s="1029" t="s">
        <v>89</v>
      </c>
      <c r="B7" s="1029"/>
      <c r="C7" s="1029"/>
      <c r="D7" s="1029"/>
      <c r="E7" s="1029"/>
      <c r="F7" s="143" t="s">
        <v>72</v>
      </c>
      <c r="G7" s="144" t="s">
        <v>9</v>
      </c>
      <c r="H7" s="141">
        <v>2600</v>
      </c>
      <c r="I7" s="142">
        <v>3000</v>
      </c>
    </row>
    <row r="8" spans="1:10" s="8" customFormat="1" ht="16.5" customHeight="1" x14ac:dyDescent="0.25">
      <c r="A8" s="1029" t="s">
        <v>90</v>
      </c>
      <c r="B8" s="1029"/>
      <c r="C8" s="1029"/>
      <c r="D8" s="1029"/>
      <c r="E8" s="1029"/>
      <c r="F8" s="143" t="s">
        <v>72</v>
      </c>
      <c r="G8" s="144" t="s">
        <v>9</v>
      </c>
      <c r="H8" s="141">
        <v>2600</v>
      </c>
      <c r="I8" s="142">
        <v>3000</v>
      </c>
    </row>
    <row r="9" spans="1:10" s="8" customFormat="1" ht="14.25" x14ac:dyDescent="0.25">
      <c r="A9" s="1029" t="s">
        <v>91</v>
      </c>
      <c r="B9" s="1029"/>
      <c r="C9" s="1029"/>
      <c r="D9" s="1029"/>
      <c r="E9" s="1029"/>
      <c r="F9" s="143" t="s">
        <v>72</v>
      </c>
      <c r="G9" s="144" t="s">
        <v>9</v>
      </c>
      <c r="H9" s="136">
        <v>3700</v>
      </c>
      <c r="I9" s="145">
        <v>3700</v>
      </c>
    </row>
    <row r="10" spans="1:10" s="8" customFormat="1" ht="14.25" customHeight="1" x14ac:dyDescent="0.25">
      <c r="A10" s="973" t="s">
        <v>92</v>
      </c>
      <c r="B10" s="973"/>
      <c r="C10" s="973"/>
      <c r="D10" s="973"/>
      <c r="E10" s="973"/>
      <c r="F10" s="973"/>
      <c r="G10" s="973"/>
      <c r="H10" s="973"/>
      <c r="I10" s="973"/>
    </row>
    <row r="11" spans="1:10" s="8" customFormat="1" ht="14.25" x14ac:dyDescent="0.25">
      <c r="A11" s="973"/>
      <c r="B11" s="973"/>
      <c r="C11" s="973"/>
      <c r="D11" s="973"/>
      <c r="E11" s="973"/>
      <c r="F11" s="973"/>
      <c r="G11" s="973"/>
      <c r="H11" s="973"/>
      <c r="I11" s="973"/>
    </row>
    <row r="12" spans="1:10" s="8" customFormat="1" ht="25.5" customHeight="1" x14ac:dyDescent="0.25">
      <c r="A12" s="973"/>
      <c r="B12" s="973"/>
      <c r="C12" s="973"/>
      <c r="D12" s="973"/>
      <c r="E12" s="973"/>
      <c r="F12" s="973"/>
      <c r="G12" s="973"/>
      <c r="H12" s="973"/>
      <c r="I12" s="973"/>
    </row>
    <row r="13" spans="1:10" s="8" customFormat="1" ht="15" customHeight="1" x14ac:dyDescent="0.25">
      <c r="A13" s="973"/>
      <c r="B13" s="973"/>
      <c r="C13" s="973"/>
      <c r="D13" s="973"/>
      <c r="E13" s="973"/>
      <c r="F13" s="973"/>
      <c r="G13" s="973"/>
      <c r="H13" s="973"/>
      <c r="I13" s="973"/>
    </row>
    <row r="14" spans="1:10" s="8" customFormat="1" ht="14.25" x14ac:dyDescent="0.25">
      <c r="A14" s="973"/>
      <c r="B14" s="973"/>
      <c r="C14" s="973"/>
      <c r="D14" s="973"/>
      <c r="E14" s="973"/>
      <c r="F14" s="973"/>
      <c r="G14" s="973"/>
      <c r="H14" s="973"/>
      <c r="I14" s="973"/>
    </row>
    <row r="15" spans="1:10" s="8" customFormat="1" ht="14.25" x14ac:dyDescent="0.25">
      <c r="A15" s="973"/>
      <c r="B15" s="973"/>
      <c r="C15" s="973"/>
      <c r="D15" s="973"/>
      <c r="E15" s="973"/>
      <c r="F15" s="973"/>
      <c r="G15" s="973"/>
      <c r="H15" s="973"/>
      <c r="I15" s="973"/>
    </row>
    <row r="16" spans="1:10" s="8" customFormat="1" ht="14.25" x14ac:dyDescent="0.25">
      <c r="A16" s="973"/>
      <c r="B16" s="973"/>
      <c r="C16" s="973"/>
      <c r="D16" s="973"/>
      <c r="E16" s="973"/>
      <c r="F16" s="973"/>
      <c r="G16" s="973"/>
      <c r="H16" s="973"/>
      <c r="I16" s="973"/>
    </row>
    <row r="17" spans="1:13" s="8" customFormat="1" ht="14.25" x14ac:dyDescent="0.25">
      <c r="A17" s="973"/>
      <c r="B17" s="973"/>
      <c r="C17" s="973"/>
      <c r="D17" s="973"/>
      <c r="E17" s="973"/>
      <c r="F17" s="973"/>
      <c r="G17" s="973"/>
      <c r="H17" s="973"/>
      <c r="I17" s="973"/>
    </row>
    <row r="18" spans="1:13" s="8" customFormat="1" ht="14.25" x14ac:dyDescent="0.25">
      <c r="A18" s="973"/>
      <c r="B18" s="973"/>
      <c r="C18" s="973"/>
      <c r="D18" s="973"/>
      <c r="E18" s="973"/>
      <c r="F18" s="973"/>
      <c r="G18" s="973"/>
      <c r="H18" s="973"/>
      <c r="I18" s="973"/>
    </row>
    <row r="19" spans="1:13" s="8" customFormat="1" ht="14.25" x14ac:dyDescent="0.25">
      <c r="A19" s="973"/>
      <c r="B19" s="973"/>
      <c r="C19" s="973"/>
      <c r="D19" s="973"/>
      <c r="E19" s="973"/>
      <c r="F19" s="973"/>
      <c r="G19" s="973"/>
      <c r="H19" s="973"/>
      <c r="I19" s="973"/>
    </row>
    <row r="20" spans="1:13" s="8" customFormat="1" ht="14.25" x14ac:dyDescent="0.25">
      <c r="A20" s="973"/>
      <c r="B20" s="973"/>
      <c r="C20" s="973"/>
      <c r="D20" s="973"/>
      <c r="E20" s="973"/>
      <c r="F20" s="973"/>
      <c r="G20" s="973"/>
      <c r="H20" s="973"/>
      <c r="I20" s="973"/>
    </row>
    <row r="21" spans="1:13" s="8" customFormat="1" ht="14.25" x14ac:dyDescent="0.25">
      <c r="A21" s="973"/>
      <c r="B21" s="973"/>
      <c r="C21" s="973"/>
      <c r="D21" s="973"/>
      <c r="E21" s="973"/>
      <c r="F21" s="973"/>
      <c r="G21" s="973"/>
      <c r="H21" s="973"/>
      <c r="I21" s="973"/>
    </row>
    <row r="22" spans="1:13" s="8" customFormat="1" ht="14.25" x14ac:dyDescent="0.25">
      <c r="A22" s="973"/>
      <c r="B22" s="973"/>
      <c r="C22" s="973"/>
      <c r="D22" s="973"/>
      <c r="E22" s="973"/>
      <c r="F22" s="973"/>
      <c r="G22" s="973"/>
      <c r="H22" s="973"/>
      <c r="I22" s="973"/>
    </row>
    <row r="23" spans="1:13" s="8" customFormat="1" ht="21.75" customHeight="1" x14ac:dyDescent="0.25">
      <c r="A23" s="973"/>
      <c r="B23" s="973"/>
      <c r="C23" s="973"/>
      <c r="D23" s="973"/>
      <c r="E23" s="973"/>
      <c r="F23" s="973"/>
      <c r="G23" s="973"/>
      <c r="H23" s="973"/>
      <c r="I23" s="973"/>
    </row>
    <row r="24" spans="1:13" s="8" customFormat="1" ht="14.25" x14ac:dyDescent="0.25">
      <c r="A24" s="973"/>
      <c r="B24" s="973"/>
      <c r="C24" s="973"/>
      <c r="D24" s="973"/>
      <c r="E24" s="973"/>
      <c r="F24" s="973"/>
      <c r="G24" s="973"/>
      <c r="H24" s="973"/>
      <c r="I24" s="973"/>
    </row>
    <row r="25" spans="1:13" s="8" customFormat="1" ht="14.25" x14ac:dyDescent="0.25">
      <c r="A25" s="973"/>
      <c r="B25" s="973"/>
      <c r="C25" s="973"/>
      <c r="D25" s="973"/>
      <c r="E25" s="973"/>
      <c r="F25" s="973"/>
      <c r="G25" s="973"/>
      <c r="H25" s="973"/>
      <c r="I25" s="973"/>
    </row>
    <row r="26" spans="1:13" s="8" customFormat="1" ht="14.25" x14ac:dyDescent="0.25">
      <c r="A26" s="973"/>
      <c r="B26" s="973"/>
      <c r="C26" s="973"/>
      <c r="D26" s="973"/>
      <c r="E26" s="973"/>
      <c r="F26" s="973"/>
      <c r="G26" s="973"/>
      <c r="H26" s="973"/>
      <c r="I26" s="973"/>
    </row>
    <row r="27" spans="1:13" s="8" customFormat="1" ht="14.25" x14ac:dyDescent="0.25">
      <c r="A27" s="973"/>
      <c r="B27" s="973"/>
      <c r="C27" s="973"/>
      <c r="D27" s="973"/>
      <c r="E27" s="973"/>
      <c r="F27" s="973"/>
      <c r="G27" s="973"/>
      <c r="H27" s="973"/>
      <c r="I27" s="973"/>
    </row>
    <row r="28" spans="1:13" s="8" customFormat="1" ht="14.25" x14ac:dyDescent="0.25">
      <c r="A28" s="973"/>
      <c r="B28" s="973"/>
      <c r="C28" s="973"/>
      <c r="D28" s="973"/>
      <c r="E28" s="973"/>
      <c r="F28" s="973"/>
      <c r="G28" s="973"/>
      <c r="H28" s="973"/>
      <c r="I28" s="973"/>
    </row>
    <row r="29" spans="1:13" s="8" customFormat="1" ht="18.75" customHeight="1" x14ac:dyDescent="0.25">
      <c r="A29" s="960" t="s">
        <v>15</v>
      </c>
      <c r="B29" s="960"/>
      <c r="C29" s="960"/>
      <c r="D29" s="960"/>
      <c r="E29" s="960"/>
      <c r="F29" s="960"/>
      <c r="G29" s="960"/>
      <c r="H29" s="960"/>
      <c r="I29" s="960"/>
    </row>
    <row r="30" spans="1:13" s="1" customFormat="1" ht="14.25" customHeight="1" x14ac:dyDescent="0.2">
      <c r="A30" s="699" t="s">
        <v>16</v>
      </c>
      <c r="B30" s="699"/>
      <c r="C30" s="699"/>
      <c r="D30" s="699"/>
      <c r="E30" s="699"/>
      <c r="F30" s="699"/>
      <c r="G30" s="699"/>
      <c r="H30" s="699"/>
      <c r="I30" s="699"/>
      <c r="J30" s="43"/>
      <c r="K30" s="43"/>
      <c r="L30" s="43"/>
      <c r="M30" s="43"/>
    </row>
    <row r="31" spans="1:13" s="1" customFormat="1" ht="15" customHeight="1" x14ac:dyDescent="0.2">
      <c r="A31" s="699" t="s">
        <v>71</v>
      </c>
      <c r="B31" s="699"/>
      <c r="C31" s="699"/>
      <c r="D31" s="699"/>
      <c r="E31" s="699"/>
      <c r="F31" s="699"/>
      <c r="G31" s="699"/>
      <c r="H31" s="699"/>
      <c r="I31" s="699"/>
      <c r="J31" s="43"/>
      <c r="K31" s="43"/>
      <c r="L31" s="43"/>
      <c r="M31" s="43"/>
    </row>
    <row r="32" spans="1:13" s="1" customFormat="1" ht="15.75" customHeight="1" x14ac:dyDescent="0.2">
      <c r="A32" s="700" t="s">
        <v>18</v>
      </c>
      <c r="B32" s="700"/>
      <c r="C32" s="700"/>
      <c r="D32" s="700"/>
      <c r="E32" s="700"/>
      <c r="F32" s="700"/>
      <c r="G32" s="700"/>
      <c r="H32" s="700"/>
      <c r="I32" s="700"/>
      <c r="J32" s="130"/>
      <c r="K32" s="43"/>
      <c r="L32" s="43"/>
      <c r="M32" s="43"/>
    </row>
  </sheetData>
  <mergeCells count="15">
    <mergeCell ref="A13:I28"/>
    <mergeCell ref="A29:I29"/>
    <mergeCell ref="A30:I30"/>
    <mergeCell ref="A31:I31"/>
    <mergeCell ref="A32:I32"/>
    <mergeCell ref="A6:E6"/>
    <mergeCell ref="A7:E7"/>
    <mergeCell ref="A8:E8"/>
    <mergeCell ref="A9:E9"/>
    <mergeCell ref="A10:I12"/>
    <mergeCell ref="A1:I1"/>
    <mergeCell ref="A2:I2"/>
    <mergeCell ref="A3:I3"/>
    <mergeCell ref="A4:E4"/>
    <mergeCell ref="A5:E5"/>
  </mergeCells>
  <hyperlinks>
    <hyperlink ref="A32" r:id="rId1"/>
  </hyperlinks>
  <pageMargins left="0.7" right="0.7" top="0.75" bottom="0.75" header="0.511811023622047" footer="0.511811023622047"/>
  <pageSetup paperSize="9" scale="93" orientation="portrait" horizontalDpi="300" verticalDpi="30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</sheetPr>
  <dimension ref="A1:AMJ71"/>
  <sheetViews>
    <sheetView zoomScaleNormal="100" workbookViewId="0">
      <selection activeCell="M18" sqref="M18"/>
    </sheetView>
  </sheetViews>
  <sheetFormatPr defaultColWidth="9.140625" defaultRowHeight="15" x14ac:dyDescent="0.25"/>
  <cols>
    <col min="1" max="1" width="23" style="1" customWidth="1"/>
    <col min="2" max="2" width="7.140625" style="147" customWidth="1"/>
    <col min="3" max="3" width="10.7109375" style="50" customWidth="1"/>
    <col min="4" max="4" width="9.85546875" style="49" customWidth="1"/>
    <col min="5" max="5" width="8" style="49" customWidth="1"/>
    <col min="6" max="6" width="5.7109375" style="49" customWidth="1"/>
    <col min="7" max="7" width="12.85546875" style="4" customWidth="1"/>
    <col min="8" max="9" width="11.85546875" style="1" customWidth="1"/>
    <col min="10" max="10" width="9.140625" style="1"/>
    <col min="11" max="11" width="9.140625" style="148"/>
    <col min="12" max="13" width="9.140625" style="1"/>
    <col min="14" max="15" width="9.140625" style="149"/>
    <col min="16" max="1024" width="9.140625" style="1"/>
  </cols>
  <sheetData>
    <row r="1" spans="1:15" ht="37.5" customHeight="1" x14ac:dyDescent="0.25">
      <c r="A1" s="692" t="s">
        <v>93</v>
      </c>
      <c r="B1" s="692"/>
      <c r="C1" s="692"/>
      <c r="D1" s="692"/>
      <c r="E1" s="692"/>
      <c r="F1" s="692"/>
      <c r="G1" s="692"/>
      <c r="H1" s="692"/>
      <c r="I1" s="692"/>
      <c r="N1" s="149">
        <v>1525</v>
      </c>
      <c r="O1" s="149">
        <v>1525</v>
      </c>
    </row>
    <row r="2" spans="1:15" ht="20.25" customHeight="1" x14ac:dyDescent="0.25">
      <c r="A2" s="1103">
        <v>44767</v>
      </c>
      <c r="B2" s="1103"/>
      <c r="C2" s="1103"/>
      <c r="D2" s="1103"/>
      <c r="E2" s="1103"/>
      <c r="F2" s="1103"/>
      <c r="G2" s="1103"/>
      <c r="H2" s="1103"/>
      <c r="I2" s="1103"/>
    </row>
    <row r="3" spans="1:15" s="8" customFormat="1" ht="30" customHeight="1" x14ac:dyDescent="0.25">
      <c r="A3" s="1104" t="s">
        <v>1</v>
      </c>
      <c r="B3" s="1105" t="s">
        <v>94</v>
      </c>
      <c r="C3" s="1106" t="s">
        <v>95</v>
      </c>
      <c r="D3" s="1107" t="s">
        <v>96</v>
      </c>
      <c r="E3" s="1108" t="s">
        <v>97</v>
      </c>
      <c r="F3" s="1108"/>
      <c r="G3" s="1109" t="s">
        <v>98</v>
      </c>
      <c r="H3" s="150" t="s">
        <v>37</v>
      </c>
      <c r="I3" s="151" t="s">
        <v>38</v>
      </c>
      <c r="K3" s="152"/>
      <c r="N3" s="149"/>
      <c r="O3" s="149"/>
    </row>
    <row r="4" spans="1:15" s="16" customFormat="1" ht="16.5" customHeight="1" x14ac:dyDescent="0.25">
      <c r="A4" s="1104"/>
      <c r="B4" s="1105"/>
      <c r="C4" s="1106"/>
      <c r="D4" s="1107"/>
      <c r="E4" s="1108"/>
      <c r="F4" s="1108"/>
      <c r="G4" s="1109"/>
      <c r="H4" s="153" t="s">
        <v>99</v>
      </c>
      <c r="I4" s="154" t="s">
        <v>99</v>
      </c>
      <c r="K4" s="152"/>
      <c r="L4" s="8"/>
      <c r="M4" s="8"/>
      <c r="N4" s="155"/>
      <c r="O4" s="155"/>
    </row>
    <row r="5" spans="1:15" s="8" customFormat="1" ht="20.25" customHeight="1" x14ac:dyDescent="0.25">
      <c r="A5" s="1110" t="s">
        <v>100</v>
      </c>
      <c r="B5" s="1111" t="s">
        <v>101</v>
      </c>
      <c r="C5" s="1112" t="s">
        <v>102</v>
      </c>
      <c r="D5" s="156">
        <v>3</v>
      </c>
      <c r="E5" s="1113" t="s">
        <v>103</v>
      </c>
      <c r="F5" s="1113"/>
      <c r="G5" s="157">
        <v>144</v>
      </c>
      <c r="H5" s="158">
        <v>260</v>
      </c>
      <c r="I5" s="159">
        <v>260</v>
      </c>
      <c r="K5" s="152"/>
      <c r="N5" s="149"/>
      <c r="O5" s="149"/>
    </row>
    <row r="6" spans="1:15" ht="20.25" customHeight="1" x14ac:dyDescent="0.25">
      <c r="A6" s="1110"/>
      <c r="B6" s="1111"/>
      <c r="C6" s="1112"/>
      <c r="D6" s="38">
        <v>4</v>
      </c>
      <c r="E6" s="1113"/>
      <c r="F6" s="1113"/>
      <c r="G6" s="160">
        <v>108</v>
      </c>
      <c r="H6" s="161">
        <v>420</v>
      </c>
      <c r="I6" s="162">
        <v>420</v>
      </c>
      <c r="K6" s="152"/>
      <c r="L6" s="8"/>
      <c r="M6" s="8"/>
    </row>
    <row r="7" spans="1:15" ht="20.25" customHeight="1" x14ac:dyDescent="0.25">
      <c r="A7" s="1110"/>
      <c r="B7" s="1111"/>
      <c r="C7" s="1112"/>
      <c r="D7" s="38">
        <v>6</v>
      </c>
      <c r="E7" s="1113"/>
      <c r="F7" s="1113"/>
      <c r="G7" s="160">
        <v>72</v>
      </c>
      <c r="H7" s="161">
        <v>430</v>
      </c>
      <c r="I7" s="162">
        <v>430</v>
      </c>
      <c r="K7" s="152"/>
      <c r="L7" s="8"/>
      <c r="M7" s="8"/>
    </row>
    <row r="8" spans="1:15" ht="20.25" customHeight="1" x14ac:dyDescent="0.25">
      <c r="A8" s="1110"/>
      <c r="B8" s="1111"/>
      <c r="C8" s="1112"/>
      <c r="D8" s="38">
        <v>8</v>
      </c>
      <c r="E8" s="1113"/>
      <c r="F8" s="1113"/>
      <c r="G8" s="160">
        <v>54</v>
      </c>
      <c r="H8" s="161">
        <v>550</v>
      </c>
      <c r="I8" s="162">
        <v>550</v>
      </c>
      <c r="K8" s="152"/>
      <c r="L8" s="8"/>
      <c r="M8" s="8"/>
    </row>
    <row r="9" spans="1:15" ht="20.25" customHeight="1" x14ac:dyDescent="0.25">
      <c r="A9" s="1110"/>
      <c r="B9" s="1111"/>
      <c r="C9" s="1112"/>
      <c r="D9" s="38">
        <v>9</v>
      </c>
      <c r="E9" s="1113"/>
      <c r="F9" s="1113"/>
      <c r="G9" s="160">
        <v>48</v>
      </c>
      <c r="H9" s="161">
        <v>560</v>
      </c>
      <c r="I9" s="162">
        <v>560</v>
      </c>
      <c r="K9" s="152"/>
      <c r="L9" s="8"/>
      <c r="M9" s="8"/>
    </row>
    <row r="10" spans="1:15" ht="20.25" customHeight="1" x14ac:dyDescent="0.25">
      <c r="A10" s="1110"/>
      <c r="B10" s="1111"/>
      <c r="C10" s="1112"/>
      <c r="D10" s="38">
        <v>10</v>
      </c>
      <c r="E10" s="1113"/>
      <c r="F10" s="1113"/>
      <c r="G10" s="160">
        <v>43</v>
      </c>
      <c r="H10" s="161">
        <v>630</v>
      </c>
      <c r="I10" s="162">
        <v>630</v>
      </c>
      <c r="K10" s="152"/>
      <c r="L10" s="8"/>
      <c r="M10" s="8"/>
    </row>
    <row r="11" spans="1:15" ht="20.25" customHeight="1" x14ac:dyDescent="0.25">
      <c r="A11" s="1110"/>
      <c r="B11" s="1111"/>
      <c r="C11" s="1112"/>
      <c r="D11" s="38">
        <v>12</v>
      </c>
      <c r="E11" s="1113"/>
      <c r="F11" s="1113"/>
      <c r="G11" s="160">
        <v>36</v>
      </c>
      <c r="H11" s="161">
        <v>690</v>
      </c>
      <c r="I11" s="162">
        <v>690</v>
      </c>
      <c r="K11" s="152"/>
      <c r="L11" s="8"/>
      <c r="M11" s="8"/>
    </row>
    <row r="12" spans="1:15" ht="20.25" customHeight="1" x14ac:dyDescent="0.25">
      <c r="A12" s="1110"/>
      <c r="B12" s="1111"/>
      <c r="C12" s="1112"/>
      <c r="D12" s="38">
        <v>15</v>
      </c>
      <c r="E12" s="1113"/>
      <c r="F12" s="1113"/>
      <c r="G12" s="160">
        <v>29</v>
      </c>
      <c r="H12" s="161">
        <v>890</v>
      </c>
      <c r="I12" s="162">
        <v>890</v>
      </c>
      <c r="K12" s="152"/>
      <c r="L12" s="8"/>
      <c r="M12" s="8"/>
    </row>
    <row r="13" spans="1:15" ht="20.25" customHeight="1" x14ac:dyDescent="0.25">
      <c r="A13" s="1110"/>
      <c r="B13" s="1111"/>
      <c r="C13" s="1112"/>
      <c r="D13" s="38">
        <v>18</v>
      </c>
      <c r="E13" s="1113"/>
      <c r="F13" s="1113"/>
      <c r="G13" s="160">
        <v>24</v>
      </c>
      <c r="H13" s="161">
        <v>980</v>
      </c>
      <c r="I13" s="162">
        <v>980</v>
      </c>
      <c r="K13" s="152"/>
      <c r="L13" s="8"/>
      <c r="M13" s="8"/>
    </row>
    <row r="14" spans="1:15" ht="20.25" customHeight="1" x14ac:dyDescent="0.25">
      <c r="A14" s="1110"/>
      <c r="B14" s="1111"/>
      <c r="C14" s="1112"/>
      <c r="D14" s="38">
        <v>20</v>
      </c>
      <c r="E14" s="1113"/>
      <c r="F14" s="1113"/>
      <c r="G14" s="160">
        <v>21</v>
      </c>
      <c r="H14" s="161">
        <v>1100</v>
      </c>
      <c r="I14" s="162">
        <v>1100</v>
      </c>
      <c r="K14" s="152"/>
      <c r="L14" s="8"/>
      <c r="M14" s="8"/>
    </row>
    <row r="15" spans="1:15" s="8" customFormat="1" ht="20.25" customHeight="1" x14ac:dyDescent="0.25">
      <c r="A15" s="1114" t="s">
        <v>100</v>
      </c>
      <c r="B15" s="1115" t="s">
        <v>104</v>
      </c>
      <c r="C15" s="1116" t="s">
        <v>105</v>
      </c>
      <c r="D15" s="38">
        <v>3</v>
      </c>
      <c r="E15" s="1117" t="s">
        <v>103</v>
      </c>
      <c r="F15" s="1117"/>
      <c r="G15" s="160">
        <v>144</v>
      </c>
      <c r="H15" s="161">
        <v>520</v>
      </c>
      <c r="I15" s="162">
        <v>520</v>
      </c>
      <c r="K15" s="152"/>
      <c r="N15" s="149"/>
      <c r="O15" s="149"/>
    </row>
    <row r="16" spans="1:15" ht="20.25" customHeight="1" x14ac:dyDescent="0.25">
      <c r="A16" s="1114"/>
      <c r="B16" s="1115"/>
      <c r="C16" s="1116"/>
      <c r="D16" s="38">
        <v>10</v>
      </c>
      <c r="E16" s="1117"/>
      <c r="F16" s="1117"/>
      <c r="G16" s="160">
        <v>43</v>
      </c>
      <c r="H16" s="161">
        <v>1300</v>
      </c>
      <c r="I16" s="162">
        <v>1300</v>
      </c>
      <c r="K16" s="152"/>
      <c r="L16" s="8"/>
      <c r="M16" s="8"/>
    </row>
    <row r="17" spans="1:22" ht="20.25" customHeight="1" x14ac:dyDescent="0.25">
      <c r="A17" s="1114"/>
      <c r="B17" s="1115"/>
      <c r="C17" s="1116"/>
      <c r="D17" s="38">
        <v>15</v>
      </c>
      <c r="E17" s="1117"/>
      <c r="F17" s="1117"/>
      <c r="G17" s="160">
        <v>29</v>
      </c>
      <c r="H17" s="161">
        <v>1700</v>
      </c>
      <c r="I17" s="162">
        <v>1700</v>
      </c>
      <c r="K17" s="152"/>
      <c r="L17" s="8"/>
      <c r="M17" s="8"/>
    </row>
    <row r="18" spans="1:22" s="8" customFormat="1" ht="20.25" customHeight="1" x14ac:dyDescent="0.25">
      <c r="A18" s="1114" t="s">
        <v>106</v>
      </c>
      <c r="B18" s="1115" t="s">
        <v>101</v>
      </c>
      <c r="C18" s="1116" t="s">
        <v>102</v>
      </c>
      <c r="D18" s="163" t="s">
        <v>107</v>
      </c>
      <c r="E18" s="1117" t="s">
        <v>108</v>
      </c>
      <c r="F18" s="1117"/>
      <c r="G18" s="160"/>
      <c r="H18" s="161"/>
      <c r="I18" s="162"/>
      <c r="K18" s="152"/>
      <c r="N18" s="149"/>
      <c r="O18" s="149"/>
    </row>
    <row r="19" spans="1:22" ht="20.25" customHeight="1" x14ac:dyDescent="0.25">
      <c r="A19" s="1114"/>
      <c r="B19" s="1115"/>
      <c r="C19" s="1116"/>
      <c r="D19" s="38">
        <v>10</v>
      </c>
      <c r="E19" s="1117"/>
      <c r="F19" s="1117"/>
      <c r="G19" s="160">
        <v>40</v>
      </c>
      <c r="H19" s="161">
        <v>1350</v>
      </c>
      <c r="I19" s="162">
        <v>1350</v>
      </c>
      <c r="K19" s="152"/>
      <c r="L19" s="8"/>
      <c r="M19" s="8"/>
    </row>
    <row r="20" spans="1:22" ht="20.25" customHeight="1" x14ac:dyDescent="0.25">
      <c r="A20" s="1114"/>
      <c r="B20" s="1115"/>
      <c r="C20" s="1116"/>
      <c r="D20" s="38" t="s">
        <v>107</v>
      </c>
      <c r="E20" s="1117"/>
      <c r="F20" s="1117"/>
      <c r="G20" s="160"/>
      <c r="H20" s="161"/>
      <c r="I20" s="162"/>
      <c r="K20" s="152"/>
      <c r="L20" s="8"/>
      <c r="M20" s="8"/>
    </row>
    <row r="21" spans="1:22" s="8" customFormat="1" ht="20.25" customHeight="1" x14ac:dyDescent="0.25">
      <c r="A21" s="1118" t="s">
        <v>109</v>
      </c>
      <c r="B21" s="1115" t="s">
        <v>110</v>
      </c>
      <c r="C21" s="1116" t="s">
        <v>111</v>
      </c>
      <c r="D21" s="163" t="s">
        <v>107</v>
      </c>
      <c r="E21" s="1117" t="s">
        <v>108</v>
      </c>
      <c r="F21" s="1117"/>
      <c r="G21" s="160"/>
      <c r="H21" s="161"/>
      <c r="I21" s="162"/>
      <c r="K21" s="152"/>
      <c r="N21" s="149"/>
      <c r="O21" s="149"/>
    </row>
    <row r="22" spans="1:22" ht="20.25" customHeight="1" x14ac:dyDescent="0.25">
      <c r="A22" s="1118"/>
      <c r="B22" s="1115"/>
      <c r="C22" s="1116"/>
      <c r="D22" s="38">
        <v>18</v>
      </c>
      <c r="E22" s="1117"/>
      <c r="F22" s="1117"/>
      <c r="G22" s="160">
        <v>22</v>
      </c>
      <c r="H22" s="161">
        <v>2700</v>
      </c>
      <c r="I22" s="162">
        <v>2700</v>
      </c>
      <c r="K22" s="152"/>
      <c r="L22" s="8"/>
      <c r="M22" s="8"/>
    </row>
    <row r="23" spans="1:22" ht="20.25" customHeight="1" x14ac:dyDescent="0.25">
      <c r="A23" s="1118"/>
      <c r="B23" s="1115"/>
      <c r="C23" s="1116"/>
      <c r="D23" s="38" t="s">
        <v>107</v>
      </c>
      <c r="E23" s="1117"/>
      <c r="F23" s="1117"/>
      <c r="G23" s="160"/>
      <c r="H23" s="161"/>
      <c r="I23" s="162"/>
      <c r="K23" s="152"/>
      <c r="L23" s="8"/>
      <c r="M23" s="8"/>
    </row>
    <row r="24" spans="1:22" s="8" customFormat="1" ht="20.25" customHeight="1" x14ac:dyDescent="0.25">
      <c r="A24" s="1119" t="s">
        <v>112</v>
      </c>
      <c r="B24" s="1119"/>
      <c r="C24" s="1120" t="s">
        <v>113</v>
      </c>
      <c r="D24" s="38">
        <v>9</v>
      </c>
      <c r="E24" s="1117" t="s">
        <v>108</v>
      </c>
      <c r="F24" s="1117"/>
      <c r="G24" s="160">
        <v>76</v>
      </c>
      <c r="H24" s="161">
        <v>470</v>
      </c>
      <c r="I24" s="162">
        <v>470</v>
      </c>
      <c r="K24" s="152"/>
      <c r="N24" s="149"/>
      <c r="O24" s="149"/>
    </row>
    <row r="25" spans="1:22" ht="20.25" customHeight="1" x14ac:dyDescent="0.25">
      <c r="A25" s="1119"/>
      <c r="B25" s="1119"/>
      <c r="C25" s="1120"/>
      <c r="D25" s="38">
        <v>12</v>
      </c>
      <c r="E25" s="1117"/>
      <c r="F25" s="1117"/>
      <c r="G25" s="160">
        <v>57</v>
      </c>
      <c r="H25" s="161">
        <v>670</v>
      </c>
      <c r="I25" s="162">
        <v>670</v>
      </c>
      <c r="K25" s="152"/>
      <c r="L25" s="8"/>
      <c r="M25" s="8"/>
    </row>
    <row r="26" spans="1:22" ht="20.25" customHeight="1" x14ac:dyDescent="0.25">
      <c r="A26" s="1121" t="s">
        <v>112</v>
      </c>
      <c r="B26" s="1121"/>
      <c r="C26" s="1122" t="s">
        <v>113</v>
      </c>
      <c r="D26" s="38">
        <v>9</v>
      </c>
      <c r="E26" s="1123" t="s">
        <v>114</v>
      </c>
      <c r="F26" s="1123"/>
      <c r="G26" s="160">
        <v>76</v>
      </c>
      <c r="H26" s="161"/>
      <c r="I26" s="162"/>
      <c r="K26" s="152"/>
      <c r="L26" s="8"/>
      <c r="M26" s="8"/>
    </row>
    <row r="27" spans="1:22" ht="20.25" customHeight="1" x14ac:dyDescent="0.25">
      <c r="A27" s="1121"/>
      <c r="B27" s="1121"/>
      <c r="C27" s="1122"/>
      <c r="D27" s="164">
        <v>12</v>
      </c>
      <c r="E27" s="1123"/>
      <c r="F27" s="1123"/>
      <c r="G27" s="165">
        <v>57</v>
      </c>
      <c r="H27" s="166"/>
      <c r="I27" s="167"/>
      <c r="K27" s="152"/>
      <c r="L27" s="8"/>
      <c r="M27" s="8"/>
    </row>
    <row r="28" spans="1:22" s="45" customFormat="1" ht="12" customHeight="1" x14ac:dyDescent="0.2">
      <c r="A28" s="1099"/>
      <c r="B28" s="1099"/>
      <c r="C28" s="1099"/>
      <c r="D28" s="1099"/>
      <c r="E28" s="1099"/>
      <c r="F28" s="1099"/>
      <c r="G28" s="1099"/>
      <c r="H28" s="1099"/>
      <c r="I28" s="1099"/>
      <c r="J28" s="1"/>
      <c r="K28" s="148"/>
      <c r="L28" s="1"/>
      <c r="M28" s="1"/>
      <c r="N28" s="149"/>
      <c r="O28" s="149"/>
      <c r="P28" s="1"/>
      <c r="Q28" s="1"/>
      <c r="R28" s="1"/>
      <c r="S28" s="1"/>
      <c r="T28" s="1"/>
      <c r="U28" s="1"/>
      <c r="V28" s="1"/>
    </row>
    <row r="29" spans="1:22" s="45" customFormat="1" ht="17.25" customHeight="1" x14ac:dyDescent="0.25">
      <c r="A29" s="1124" t="s">
        <v>115</v>
      </c>
      <c r="B29" s="1124"/>
      <c r="C29" s="1124"/>
      <c r="D29" s="1124"/>
      <c r="E29" s="1124"/>
      <c r="F29" s="1124"/>
      <c r="G29" s="1124"/>
      <c r="H29" s="1124"/>
      <c r="I29" s="1124"/>
      <c r="J29" s="1"/>
      <c r="K29" s="148"/>
      <c r="L29" s="1"/>
      <c r="M29" s="1"/>
      <c r="N29" s="149"/>
      <c r="O29" s="149"/>
      <c r="P29" s="1"/>
      <c r="Q29" s="1"/>
      <c r="R29" s="1"/>
      <c r="S29" s="1"/>
      <c r="T29" s="1"/>
      <c r="U29" s="1"/>
      <c r="V29" s="1"/>
    </row>
    <row r="30" spans="1:22" s="45" customFormat="1" ht="17.25" customHeight="1" x14ac:dyDescent="0.25">
      <c r="A30" s="1124" t="s">
        <v>116</v>
      </c>
      <c r="B30" s="1124"/>
      <c r="C30" s="1124"/>
      <c r="D30" s="1124"/>
      <c r="E30" s="1124"/>
      <c r="F30" s="1124"/>
      <c r="G30" s="1124"/>
      <c r="H30" s="1124"/>
      <c r="I30" s="1124"/>
      <c r="J30" s="1"/>
      <c r="K30" s="148"/>
      <c r="L30" s="1"/>
      <c r="M30" s="1"/>
      <c r="N30" s="149"/>
      <c r="O30" s="149"/>
      <c r="P30" s="1"/>
      <c r="Q30" s="1"/>
      <c r="R30" s="1"/>
      <c r="S30" s="1"/>
      <c r="T30" s="1"/>
      <c r="U30" s="1"/>
      <c r="V30" s="1"/>
    </row>
    <row r="31" spans="1:22" ht="15" customHeight="1" x14ac:dyDescent="0.25">
      <c r="A31" s="698"/>
      <c r="B31" s="698"/>
      <c r="C31" s="698"/>
      <c r="D31" s="698"/>
      <c r="E31" s="698"/>
      <c r="F31" s="698"/>
      <c r="G31" s="698"/>
      <c r="H31" s="698"/>
      <c r="I31" s="698"/>
    </row>
    <row r="32" spans="1:22" s="1" customFormat="1" ht="14.25" customHeight="1" x14ac:dyDescent="0.2">
      <c r="A32" s="699" t="s">
        <v>16</v>
      </c>
      <c r="B32" s="699"/>
      <c r="C32" s="699"/>
      <c r="D32" s="699"/>
      <c r="E32" s="699"/>
      <c r="F32" s="699"/>
      <c r="G32" s="699"/>
      <c r="H32" s="699"/>
      <c r="I32" s="699"/>
      <c r="J32" s="43"/>
      <c r="K32" s="43"/>
      <c r="L32" s="43"/>
      <c r="M32" s="43"/>
    </row>
    <row r="33" spans="1:13" s="1" customFormat="1" ht="15" customHeight="1" x14ac:dyDescent="0.2">
      <c r="A33" s="699" t="s">
        <v>71</v>
      </c>
      <c r="B33" s="699"/>
      <c r="C33" s="699"/>
      <c r="D33" s="699"/>
      <c r="E33" s="699"/>
      <c r="F33" s="699"/>
      <c r="G33" s="699"/>
      <c r="H33" s="699"/>
      <c r="I33" s="699"/>
      <c r="J33" s="43"/>
      <c r="K33" s="43"/>
      <c r="L33" s="43"/>
      <c r="M33" s="43"/>
    </row>
    <row r="34" spans="1:13" s="1" customFormat="1" ht="15.75" customHeight="1" x14ac:dyDescent="0.2">
      <c r="A34" s="700" t="s">
        <v>18</v>
      </c>
      <c r="B34" s="700"/>
      <c r="C34" s="700"/>
      <c r="D34" s="700"/>
      <c r="E34" s="700"/>
      <c r="F34" s="700"/>
      <c r="G34" s="700"/>
      <c r="H34" s="700"/>
      <c r="I34" s="700"/>
      <c r="J34" s="130"/>
      <c r="K34" s="43"/>
      <c r="L34" s="43"/>
      <c r="M34" s="43"/>
    </row>
    <row r="35" spans="1:13" x14ac:dyDescent="0.25">
      <c r="G35" s="1"/>
    </row>
    <row r="36" spans="1:13" x14ac:dyDescent="0.25">
      <c r="G36" s="1"/>
    </row>
    <row r="37" spans="1:13" x14ac:dyDescent="0.25">
      <c r="G37" s="1"/>
    </row>
    <row r="38" spans="1:13" x14ac:dyDescent="0.25">
      <c r="G38" s="1"/>
    </row>
    <row r="39" spans="1:13" x14ac:dyDescent="0.25">
      <c r="G39" s="1"/>
    </row>
    <row r="40" spans="1:13" x14ac:dyDescent="0.25">
      <c r="G40" s="1"/>
    </row>
    <row r="41" spans="1:13" x14ac:dyDescent="0.25">
      <c r="G41" s="1"/>
    </row>
    <row r="42" spans="1:13" x14ac:dyDescent="0.25">
      <c r="G42" s="1"/>
    </row>
    <row r="43" spans="1:13" x14ac:dyDescent="0.25">
      <c r="G43" s="1"/>
    </row>
    <row r="44" spans="1:13" x14ac:dyDescent="0.25">
      <c r="G44" s="1"/>
    </row>
    <row r="45" spans="1:13" x14ac:dyDescent="0.25">
      <c r="G45" s="1"/>
    </row>
    <row r="46" spans="1:13" x14ac:dyDescent="0.25">
      <c r="G46" s="1"/>
    </row>
    <row r="47" spans="1:13" x14ac:dyDescent="0.25">
      <c r="G47" s="1"/>
    </row>
    <row r="48" spans="1:13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</sheetData>
  <mergeCells count="37">
    <mergeCell ref="A33:I33"/>
    <mergeCell ref="A34:I34"/>
    <mergeCell ref="A28:I28"/>
    <mergeCell ref="A29:I29"/>
    <mergeCell ref="A30:I30"/>
    <mergeCell ref="A31:I31"/>
    <mergeCell ref="A32:I32"/>
    <mergeCell ref="A24:B25"/>
    <mergeCell ref="C24:C25"/>
    <mergeCell ref="E24:F25"/>
    <mergeCell ref="A26:B27"/>
    <mergeCell ref="C26:C27"/>
    <mergeCell ref="E26:F27"/>
    <mergeCell ref="A18:A20"/>
    <mergeCell ref="B18:B20"/>
    <mergeCell ref="C18:C20"/>
    <mergeCell ref="E18:F20"/>
    <mergeCell ref="A21:A23"/>
    <mergeCell ref="B21:B23"/>
    <mergeCell ref="C21:C23"/>
    <mergeCell ref="E21:F23"/>
    <mergeCell ref="A5:A14"/>
    <mergeCell ref="B5:B14"/>
    <mergeCell ref="C5:C14"/>
    <mergeCell ref="E5:F14"/>
    <mergeCell ref="A15:A17"/>
    <mergeCell ref="B15:B17"/>
    <mergeCell ref="C15:C17"/>
    <mergeCell ref="E15:F17"/>
    <mergeCell ref="A1:I1"/>
    <mergeCell ref="A2:I2"/>
    <mergeCell ref="A3:A4"/>
    <mergeCell ref="B3:B4"/>
    <mergeCell ref="C3:C4"/>
    <mergeCell ref="D3:D4"/>
    <mergeCell ref="E3:F4"/>
    <mergeCell ref="G3:G4"/>
  </mergeCells>
  <hyperlinks>
    <hyperlink ref="A34" r:id="rId1"/>
  </hyperlinks>
  <pageMargins left="0.7" right="0.7" top="0.75" bottom="0.75" header="0.511811023622047" footer="0.511811023622047"/>
  <pageSetup paperSize="9" scale="86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Ест-тв.влаж</vt:lpstr>
      <vt:lpstr>Строг. прод. ЕльСосна</vt:lpstr>
      <vt:lpstr>Строг. прод. Лиственница</vt:lpstr>
      <vt:lpstr>Строг.прод.Осина</vt:lpstr>
      <vt:lpstr>Погонаж. изд.</vt:lpstr>
      <vt:lpstr>Лестнич. эл-ты</vt:lpstr>
      <vt:lpstr>Меб. щит</vt:lpstr>
      <vt:lpstr>Двери и компл</vt:lpstr>
      <vt:lpstr>Фанера, OSB</vt:lpstr>
      <vt:lpstr>Защита древесины </vt:lpstr>
      <vt:lpstr>Меб. фур, Крепеж</vt:lpstr>
      <vt:lpstr>'Ест-тв.влаж'!Область_печати</vt:lpstr>
      <vt:lpstr>'Лестнич. эл-ты'!Область_печати</vt:lpstr>
      <vt:lpstr>'Меб. фур, Крепеж'!Область_печати</vt:lpstr>
      <vt:lpstr>'Меб. щит'!Область_печати</vt:lpstr>
      <vt:lpstr>'Погонаж. изд.'!Область_печати</vt:lpstr>
      <vt:lpstr>'Строг. прод. ЕльСосна'!Область_печати</vt:lpstr>
      <vt:lpstr>'Строг. прод. Лиственница'!Область_печати</vt:lpstr>
      <vt:lpstr>Строг.прод.Осина!Область_печати</vt:lpstr>
      <vt:lpstr>'Фанера, OSB'!Область_печати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2</cp:revision>
  <cp:lastPrinted>2022-12-22T07:29:16Z</cp:lastPrinted>
  <dcterms:created xsi:type="dcterms:W3CDTF">2015-06-05T18:17:20Z</dcterms:created>
  <dcterms:modified xsi:type="dcterms:W3CDTF">2023-01-10T12:44:36Z</dcterms:modified>
  <dc:language>ru-RU</dc:language>
</cp:coreProperties>
</file>