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Biba\Desktop\"/>
    </mc:Choice>
  </mc:AlternateContent>
  <xr:revisionPtr revIDLastSave="0" documentId="13_ncr:1_{2913DC60-3954-47F6-AC09-5BC019AEF929}" xr6:coauthVersionLast="47" xr6:coauthVersionMax="47" xr10:uidLastSave="{00000000-0000-0000-0000-000000000000}"/>
  <bookViews>
    <workbookView xWindow="20376" yWindow="5952" windowWidth="3012" windowHeight="6636" activeTab="4" xr2:uid="{00000000-000D-0000-FFFF-FFFF00000000}"/>
  </bookViews>
  <sheets>
    <sheet name="Строг. прод. ЕльСосна" sheetId="2" r:id="rId1"/>
    <sheet name="Ест-тв.влаж" sheetId="1" r:id="rId2"/>
    <sheet name="Липа, осина" sheetId="6" r:id="rId3"/>
    <sheet name="Меб. щит" sheetId="5" r:id="rId4"/>
    <sheet name="Лестнич. эл-ты" sheetId="4" r:id="rId5"/>
    <sheet name="Пеллеты" sheetId="7" r:id="rId6"/>
    <sheet name="Дверное полотно" sheetId="10" r:id="rId7"/>
    <sheet name="Лиственница" sheetId="14" r:id="rId8"/>
    <sheet name="Погонажные изделия" sheetId="8" r:id="rId9"/>
    <sheet name="OSB" sheetId="13" r:id="rId10"/>
    <sheet name="b" sheetId="9" state="hidden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4" l="1"/>
  <c r="J53" i="4" s="1"/>
  <c r="G52" i="4"/>
  <c r="H52" i="4" s="1"/>
  <c r="G51" i="4"/>
  <c r="J51" i="4" s="1"/>
  <c r="G50" i="4"/>
  <c r="J50" i="4" s="1"/>
  <c r="J49" i="4"/>
  <c r="G49" i="4"/>
  <c r="H49" i="4" s="1"/>
  <c r="G48" i="4"/>
  <c r="J48" i="4" s="1"/>
  <c r="G47" i="4"/>
  <c r="J47" i="4" s="1"/>
  <c r="G46" i="4"/>
  <c r="H46" i="4" s="1"/>
  <c r="G45" i="4"/>
  <c r="J45" i="4" s="1"/>
  <c r="G44" i="4"/>
  <c r="J44" i="4" s="1"/>
  <c r="G43" i="4"/>
  <c r="J43" i="4" s="1"/>
  <c r="G42" i="4"/>
  <c r="J42" i="4" s="1"/>
  <c r="G41" i="4"/>
  <c r="H41" i="4" s="1"/>
  <c r="G40" i="4"/>
  <c r="J40" i="4" s="1"/>
  <c r="G39" i="4"/>
  <c r="J39" i="4" s="1"/>
  <c r="J38" i="4"/>
  <c r="G38" i="4"/>
  <c r="H38" i="4" s="1"/>
  <c r="G37" i="4"/>
  <c r="J37" i="4" s="1"/>
  <c r="G36" i="4"/>
  <c r="J36" i="4" s="1"/>
  <c r="G35" i="4"/>
  <c r="J35" i="4" s="1"/>
  <c r="G34" i="4"/>
  <c r="J34" i="4" s="1"/>
  <c r="G33" i="4"/>
  <c r="H33" i="4" s="1"/>
  <c r="G32" i="4"/>
  <c r="J32" i="4" s="1"/>
  <c r="G31" i="4"/>
  <c r="J31" i="4" s="1"/>
  <c r="G30" i="4"/>
  <c r="H30" i="4" s="1"/>
  <c r="G29" i="4"/>
  <c r="J29" i="4" s="1"/>
  <c r="G28" i="4"/>
  <c r="J28" i="4" s="1"/>
  <c r="G27" i="4"/>
  <c r="J27" i="4" s="1"/>
  <c r="G26" i="4"/>
  <c r="J26" i="4" s="1"/>
  <c r="G25" i="4"/>
  <c r="J25" i="4" s="1"/>
  <c r="G24" i="4"/>
  <c r="J24" i="4" s="1"/>
  <c r="G23" i="4"/>
  <c r="J23" i="4" s="1"/>
  <c r="G22" i="4"/>
  <c r="H22" i="4" s="1"/>
  <c r="G21" i="4"/>
  <c r="J21" i="4" s="1"/>
  <c r="G20" i="4"/>
  <c r="J20" i="4" s="1"/>
  <c r="G19" i="4"/>
  <c r="J19" i="4" s="1"/>
  <c r="G18" i="4"/>
  <c r="J18" i="4" s="1"/>
  <c r="G17" i="4"/>
  <c r="J17" i="4" s="1"/>
  <c r="G16" i="4"/>
  <c r="J16" i="4" s="1"/>
  <c r="G15" i="4"/>
  <c r="J15" i="4" s="1"/>
  <c r="G14" i="4"/>
  <c r="H14" i="4" s="1"/>
  <c r="G13" i="4"/>
  <c r="J13" i="4" s="1"/>
  <c r="G12" i="4"/>
  <c r="J12" i="4" s="1"/>
  <c r="G11" i="4"/>
  <c r="J11" i="4" s="1"/>
  <c r="G10" i="4"/>
  <c r="J10" i="4" s="1"/>
  <c r="J9" i="4"/>
  <c r="H9" i="4"/>
  <c r="G9" i="4"/>
  <c r="G8" i="4"/>
  <c r="J8" i="4" s="1"/>
  <c r="G7" i="4"/>
  <c r="J7" i="4" s="1"/>
  <c r="G6" i="4"/>
  <c r="H6" i="4" s="1"/>
  <c r="G5" i="4"/>
  <c r="J5" i="4" s="1"/>
  <c r="G4" i="4"/>
  <c r="J4" i="4" s="1"/>
  <c r="H101" i="5"/>
  <c r="G101" i="5"/>
  <c r="M101" i="5" s="1"/>
  <c r="L101" i="5" s="1"/>
  <c r="M100" i="5"/>
  <c r="L100" i="5"/>
  <c r="H100" i="5"/>
  <c r="G100" i="5"/>
  <c r="J100" i="5" s="1"/>
  <c r="I100" i="5" s="1"/>
  <c r="M99" i="5"/>
  <c r="L99" i="5"/>
  <c r="J99" i="5"/>
  <c r="I99" i="5"/>
  <c r="H99" i="5"/>
  <c r="G99" i="5"/>
  <c r="H98" i="5"/>
  <c r="G98" i="5"/>
  <c r="H97" i="5"/>
  <c r="G97" i="5"/>
  <c r="M97" i="5" s="1"/>
  <c r="L97" i="5" s="1"/>
  <c r="M96" i="5"/>
  <c r="L96" i="5"/>
  <c r="H96" i="5"/>
  <c r="G96" i="5"/>
  <c r="J96" i="5" s="1"/>
  <c r="I96" i="5" s="1"/>
  <c r="M95" i="5"/>
  <c r="L95" i="5"/>
  <c r="J95" i="5"/>
  <c r="I95" i="5"/>
  <c r="H95" i="5"/>
  <c r="G95" i="5"/>
  <c r="H94" i="5"/>
  <c r="G94" i="5"/>
  <c r="H93" i="5"/>
  <c r="I93" i="5" s="1"/>
  <c r="G93" i="5"/>
  <c r="M93" i="5" s="1"/>
  <c r="L93" i="5" s="1"/>
  <c r="M92" i="5"/>
  <c r="L92" i="5"/>
  <c r="J92" i="5"/>
  <c r="I92" i="5" s="1"/>
  <c r="H92" i="5"/>
  <c r="G92" i="5"/>
  <c r="M90" i="5"/>
  <c r="J90" i="5"/>
  <c r="H90" i="5"/>
  <c r="G90" i="5"/>
  <c r="H89" i="5"/>
  <c r="G89" i="5"/>
  <c r="M89" i="5" s="1"/>
  <c r="L89" i="5" s="1"/>
  <c r="M88" i="5"/>
  <c r="L88" i="5" s="1"/>
  <c r="H88" i="5"/>
  <c r="G88" i="5"/>
  <c r="J88" i="5" s="1"/>
  <c r="I88" i="5" s="1"/>
  <c r="M87" i="5"/>
  <c r="L87" i="5"/>
  <c r="J87" i="5"/>
  <c r="I87" i="5" s="1"/>
  <c r="H87" i="5"/>
  <c r="G87" i="5"/>
  <c r="H86" i="5"/>
  <c r="I86" i="5" s="1"/>
  <c r="G86" i="5"/>
  <c r="M86" i="5" s="1"/>
  <c r="L86" i="5" s="1"/>
  <c r="H85" i="5"/>
  <c r="G85" i="5"/>
  <c r="M85" i="5" s="1"/>
  <c r="L85" i="5" s="1"/>
  <c r="M84" i="5"/>
  <c r="L84" i="5"/>
  <c r="H84" i="5"/>
  <c r="G84" i="5"/>
  <c r="J84" i="5" s="1"/>
  <c r="I84" i="5" s="1"/>
  <c r="M83" i="5"/>
  <c r="L83" i="5"/>
  <c r="J83" i="5"/>
  <c r="I83" i="5"/>
  <c r="H83" i="5"/>
  <c r="G83" i="5"/>
  <c r="H82" i="5"/>
  <c r="G82" i="5"/>
  <c r="H81" i="5"/>
  <c r="G81" i="5"/>
  <c r="M81" i="5" s="1"/>
  <c r="L81" i="5" s="1"/>
  <c r="M80" i="5"/>
  <c r="L80" i="5"/>
  <c r="H80" i="5"/>
  <c r="G80" i="5"/>
  <c r="J80" i="5" s="1"/>
  <c r="I80" i="5" s="1"/>
  <c r="M79" i="5"/>
  <c r="L79" i="5"/>
  <c r="J79" i="5"/>
  <c r="I79" i="5"/>
  <c r="H79" i="5"/>
  <c r="G79" i="5"/>
  <c r="H78" i="5"/>
  <c r="G78" i="5"/>
  <c r="H77" i="5"/>
  <c r="G77" i="5"/>
  <c r="M77" i="5" s="1"/>
  <c r="L77" i="5" s="1"/>
  <c r="M76" i="5"/>
  <c r="L76" i="5"/>
  <c r="H76" i="5"/>
  <c r="I76" i="5" s="1"/>
  <c r="G76" i="5"/>
  <c r="M75" i="5"/>
  <c r="J75" i="5"/>
  <c r="H75" i="5"/>
  <c r="G75" i="5"/>
  <c r="H70" i="5"/>
  <c r="G70" i="5"/>
  <c r="M70" i="5" s="1"/>
  <c r="L70" i="5" s="1"/>
  <c r="M69" i="5"/>
  <c r="L69" i="5" s="1"/>
  <c r="H69" i="5"/>
  <c r="G69" i="5"/>
  <c r="J69" i="5" s="1"/>
  <c r="I69" i="5" s="1"/>
  <c r="M68" i="5"/>
  <c r="L68" i="5"/>
  <c r="J68" i="5"/>
  <c r="I68" i="5" s="1"/>
  <c r="H68" i="5"/>
  <c r="G68" i="5"/>
  <c r="M67" i="5"/>
  <c r="J67" i="5"/>
  <c r="H67" i="5"/>
  <c r="G67" i="5"/>
  <c r="H66" i="5"/>
  <c r="G66" i="5"/>
  <c r="M66" i="5" s="1"/>
  <c r="L66" i="5" s="1"/>
  <c r="M65" i="5"/>
  <c r="L65" i="5" s="1"/>
  <c r="H65" i="5"/>
  <c r="G65" i="5"/>
  <c r="J65" i="5" s="1"/>
  <c r="I65" i="5" s="1"/>
  <c r="M64" i="5"/>
  <c r="L64" i="5"/>
  <c r="J64" i="5"/>
  <c r="I64" i="5" s="1"/>
  <c r="H64" i="5"/>
  <c r="G64" i="5"/>
  <c r="M63" i="5"/>
  <c r="J63" i="5"/>
  <c r="I63" i="5"/>
  <c r="H63" i="5"/>
  <c r="L63" i="5" s="1"/>
  <c r="G63" i="5"/>
  <c r="H62" i="5"/>
  <c r="I62" i="5" s="1"/>
  <c r="G62" i="5"/>
  <c r="M62" i="5" s="1"/>
  <c r="L62" i="5" s="1"/>
  <c r="M61" i="5"/>
  <c r="L61" i="5" s="1"/>
  <c r="H61" i="5"/>
  <c r="G61" i="5"/>
  <c r="J61" i="5" s="1"/>
  <c r="I61" i="5" s="1"/>
  <c r="M60" i="5"/>
  <c r="L60" i="5"/>
  <c r="J60" i="5"/>
  <c r="I60" i="5"/>
  <c r="H60" i="5"/>
  <c r="G60" i="5"/>
  <c r="H59" i="5"/>
  <c r="G59" i="5"/>
  <c r="H58" i="5"/>
  <c r="G58" i="5"/>
  <c r="M58" i="5" s="1"/>
  <c r="L58" i="5" s="1"/>
  <c r="M57" i="5"/>
  <c r="L57" i="5"/>
  <c r="H57" i="5"/>
  <c r="G57" i="5"/>
  <c r="J57" i="5" s="1"/>
  <c r="I57" i="5" s="1"/>
  <c r="M56" i="5"/>
  <c r="L56" i="5"/>
  <c r="J56" i="5"/>
  <c r="I56" i="5"/>
  <c r="H56" i="5"/>
  <c r="G56" i="5"/>
  <c r="H55" i="5"/>
  <c r="G55" i="5"/>
  <c r="H54" i="5"/>
  <c r="G54" i="5"/>
  <c r="M54" i="5" s="1"/>
  <c r="L54" i="5" s="1"/>
  <c r="M53" i="5"/>
  <c r="L53" i="5"/>
  <c r="H53" i="5"/>
  <c r="G53" i="5"/>
  <c r="J53" i="5" s="1"/>
  <c r="I53" i="5" s="1"/>
  <c r="M52" i="5"/>
  <c r="H52" i="5"/>
  <c r="L52" i="5" s="1"/>
  <c r="G52" i="5"/>
  <c r="H51" i="5"/>
  <c r="G51" i="5"/>
  <c r="M49" i="5"/>
  <c r="L49" i="5" s="1"/>
  <c r="I49" i="5"/>
  <c r="H49" i="5"/>
  <c r="G49" i="5"/>
  <c r="M48" i="5"/>
  <c r="L48" i="5"/>
  <c r="J48" i="5"/>
  <c r="I48" i="5"/>
  <c r="H48" i="5"/>
  <c r="G48" i="5"/>
  <c r="H47" i="5"/>
  <c r="G47" i="5"/>
  <c r="H46" i="5"/>
  <c r="G46" i="5"/>
  <c r="M46" i="5" s="1"/>
  <c r="L46" i="5" s="1"/>
  <c r="M45" i="5"/>
  <c r="L45" i="5"/>
  <c r="H45" i="5"/>
  <c r="G45" i="5"/>
  <c r="J45" i="5" s="1"/>
  <c r="I45" i="5" s="1"/>
  <c r="M44" i="5"/>
  <c r="L44" i="5"/>
  <c r="J44" i="5"/>
  <c r="I44" i="5"/>
  <c r="H44" i="5"/>
  <c r="G44" i="5"/>
  <c r="H43" i="5"/>
  <c r="G43" i="5"/>
  <c r="H42" i="5"/>
  <c r="G42" i="5"/>
  <c r="M42" i="5" s="1"/>
  <c r="L42" i="5" s="1"/>
  <c r="M41" i="5"/>
  <c r="L41" i="5"/>
  <c r="H41" i="5"/>
  <c r="G41" i="5"/>
  <c r="J41" i="5" s="1"/>
  <c r="I41" i="5" s="1"/>
  <c r="M40" i="5"/>
  <c r="L40" i="5"/>
  <c r="J40" i="5"/>
  <c r="I40" i="5"/>
  <c r="H40" i="5"/>
  <c r="G40" i="5"/>
  <c r="H39" i="5"/>
  <c r="I39" i="5" s="1"/>
  <c r="G39" i="5"/>
  <c r="M39" i="5" s="1"/>
  <c r="L39" i="5" s="1"/>
  <c r="M38" i="5"/>
  <c r="L38" i="5" s="1"/>
  <c r="H38" i="5"/>
  <c r="G38" i="5"/>
  <c r="J38" i="5" s="1"/>
  <c r="I38" i="5" s="1"/>
  <c r="M36" i="5"/>
  <c r="L36" i="5"/>
  <c r="J36" i="5"/>
  <c r="I36" i="5" s="1"/>
  <c r="H36" i="5"/>
  <c r="G36" i="5"/>
  <c r="M35" i="5"/>
  <c r="J35" i="5"/>
  <c r="H35" i="5"/>
  <c r="L35" i="5" s="1"/>
  <c r="G35" i="5"/>
  <c r="H34" i="5"/>
  <c r="G34" i="5"/>
  <c r="M33" i="5"/>
  <c r="L33" i="5" s="1"/>
  <c r="H33" i="5"/>
  <c r="G33" i="5"/>
  <c r="J33" i="5" s="1"/>
  <c r="I33" i="5" s="1"/>
  <c r="M32" i="5"/>
  <c r="L32" i="5"/>
  <c r="J32" i="5"/>
  <c r="I32" i="5" s="1"/>
  <c r="H32" i="5"/>
  <c r="G32" i="5"/>
  <c r="M31" i="5"/>
  <c r="J31" i="5"/>
  <c r="I31" i="5"/>
  <c r="H31" i="5"/>
  <c r="L31" i="5" s="1"/>
  <c r="G31" i="5"/>
  <c r="H30" i="5"/>
  <c r="G30" i="5"/>
  <c r="M29" i="5"/>
  <c r="L29" i="5" s="1"/>
  <c r="H29" i="5"/>
  <c r="G29" i="5"/>
  <c r="J29" i="5" s="1"/>
  <c r="I29" i="5" s="1"/>
  <c r="M28" i="5"/>
  <c r="L28" i="5"/>
  <c r="J28" i="5"/>
  <c r="I28" i="5" s="1"/>
  <c r="H28" i="5"/>
  <c r="G28" i="5"/>
  <c r="M27" i="5"/>
  <c r="J27" i="5"/>
  <c r="H27" i="5"/>
  <c r="L27" i="5" s="1"/>
  <c r="G27" i="5"/>
  <c r="H26" i="5"/>
  <c r="G26" i="5"/>
  <c r="M25" i="5"/>
  <c r="L25" i="5" s="1"/>
  <c r="H25" i="5"/>
  <c r="G25" i="5"/>
  <c r="J25" i="5" s="1"/>
  <c r="I25" i="5" s="1"/>
  <c r="M24" i="5"/>
  <c r="L24" i="5"/>
  <c r="J24" i="5"/>
  <c r="I24" i="5" s="1"/>
  <c r="H24" i="5"/>
  <c r="G24" i="5"/>
  <c r="M23" i="5"/>
  <c r="J23" i="5"/>
  <c r="H23" i="5"/>
  <c r="L23" i="5" s="1"/>
  <c r="G23" i="5"/>
  <c r="H22" i="5"/>
  <c r="G22" i="5"/>
  <c r="M21" i="5"/>
  <c r="L21" i="5" s="1"/>
  <c r="H21" i="5"/>
  <c r="G21" i="5"/>
  <c r="J21" i="5" s="1"/>
  <c r="I21" i="5" s="1"/>
  <c r="M20" i="5"/>
  <c r="L20" i="5"/>
  <c r="J20" i="5"/>
  <c r="I20" i="5" s="1"/>
  <c r="H20" i="5"/>
  <c r="G20" i="5"/>
  <c r="M19" i="5"/>
  <c r="J19" i="5"/>
  <c r="H19" i="5"/>
  <c r="L19" i="5" s="1"/>
  <c r="G19" i="5"/>
  <c r="H18" i="5"/>
  <c r="G18" i="5"/>
  <c r="M17" i="5"/>
  <c r="L17" i="5" s="1"/>
  <c r="H17" i="5"/>
  <c r="G17" i="5"/>
  <c r="J17" i="5" s="1"/>
  <c r="I17" i="5" s="1"/>
  <c r="M16" i="5"/>
  <c r="L16" i="5"/>
  <c r="I16" i="5"/>
  <c r="H16" i="5"/>
  <c r="G16" i="5"/>
  <c r="H15" i="5"/>
  <c r="G15" i="5"/>
  <c r="H14" i="5"/>
  <c r="G14" i="5"/>
  <c r="M14" i="5" s="1"/>
  <c r="L14" i="5" s="1"/>
  <c r="M13" i="5"/>
  <c r="L13" i="5"/>
  <c r="H13" i="5"/>
  <c r="G13" i="5"/>
  <c r="J13" i="5" s="1"/>
  <c r="I13" i="5" s="1"/>
  <c r="M12" i="5"/>
  <c r="L12" i="5"/>
  <c r="J12" i="5"/>
  <c r="I12" i="5" s="1"/>
  <c r="H12" i="5"/>
  <c r="G12" i="5"/>
  <c r="H11" i="5"/>
  <c r="G11" i="5"/>
  <c r="H10" i="5"/>
  <c r="G10" i="5"/>
  <c r="M10" i="5" s="1"/>
  <c r="L10" i="5" s="1"/>
  <c r="M9" i="5"/>
  <c r="L9" i="5" s="1"/>
  <c r="H9" i="5"/>
  <c r="G9" i="5"/>
  <c r="J9" i="5" s="1"/>
  <c r="I9" i="5" s="1"/>
  <c r="M8" i="5"/>
  <c r="L8" i="5"/>
  <c r="J8" i="5"/>
  <c r="I8" i="5"/>
  <c r="H8" i="5"/>
  <c r="G8" i="5"/>
  <c r="H7" i="5"/>
  <c r="G7" i="5"/>
  <c r="H6" i="5"/>
  <c r="I6" i="5" s="1"/>
  <c r="G6" i="5"/>
  <c r="M6" i="5" s="1"/>
  <c r="L6" i="5" s="1"/>
  <c r="M5" i="5"/>
  <c r="L5" i="5"/>
  <c r="J5" i="5"/>
  <c r="I5" i="5" s="1"/>
  <c r="H5" i="5"/>
  <c r="G5" i="5"/>
  <c r="J46" i="4" l="1"/>
  <c r="J41" i="4"/>
  <c r="J22" i="4"/>
  <c r="H17" i="4"/>
  <c r="J33" i="4"/>
  <c r="J6" i="4"/>
  <c r="H51" i="4"/>
  <c r="J14" i="4"/>
  <c r="H25" i="4"/>
  <c r="H53" i="4"/>
  <c r="H23" i="4"/>
  <c r="J30" i="4"/>
  <c r="H4" i="4"/>
  <c r="H12" i="4"/>
  <c r="H20" i="4"/>
  <c r="H28" i="4"/>
  <c r="H36" i="4"/>
  <c r="H44" i="4"/>
  <c r="H7" i="4"/>
  <c r="H15" i="4"/>
  <c r="H31" i="4"/>
  <c r="H39" i="4"/>
  <c r="H47" i="4"/>
  <c r="J52" i="4"/>
  <c r="H10" i="4"/>
  <c r="H18" i="4"/>
  <c r="H26" i="4"/>
  <c r="H34" i="4"/>
  <c r="H42" i="4"/>
  <c r="H50" i="4"/>
  <c r="H5" i="4"/>
  <c r="H13" i="4"/>
  <c r="H21" i="4"/>
  <c r="H29" i="4"/>
  <c r="H37" i="4"/>
  <c r="H45" i="4"/>
  <c r="H8" i="4"/>
  <c r="H16" i="4"/>
  <c r="H24" i="4"/>
  <c r="H32" i="4"/>
  <c r="H40" i="4"/>
  <c r="H48" i="4"/>
  <c r="H11" i="4"/>
  <c r="H19" i="4"/>
  <c r="H27" i="4"/>
  <c r="H35" i="4"/>
  <c r="H43" i="4"/>
  <c r="L75" i="5"/>
  <c r="I75" i="5"/>
  <c r="J7" i="5"/>
  <c r="I7" i="5" s="1"/>
  <c r="M7" i="5"/>
  <c r="L7" i="5" s="1"/>
  <c r="M51" i="5"/>
  <c r="L51" i="5" s="1"/>
  <c r="J51" i="5"/>
  <c r="I51" i="5" s="1"/>
  <c r="L67" i="5"/>
  <c r="I67" i="5"/>
  <c r="L90" i="5"/>
  <c r="I90" i="5"/>
  <c r="M98" i="5"/>
  <c r="L98" i="5" s="1"/>
  <c r="J98" i="5"/>
  <c r="I98" i="5" s="1"/>
  <c r="I27" i="5"/>
  <c r="M78" i="5"/>
  <c r="L78" i="5" s="1"/>
  <c r="J78" i="5"/>
  <c r="I78" i="5" s="1"/>
  <c r="I23" i="5"/>
  <c r="I19" i="5"/>
  <c r="M34" i="5"/>
  <c r="L34" i="5" s="1"/>
  <c r="J34" i="5"/>
  <c r="I34" i="5" s="1"/>
  <c r="M30" i="5"/>
  <c r="L30" i="5" s="1"/>
  <c r="J30" i="5"/>
  <c r="I30" i="5" s="1"/>
  <c r="M59" i="5"/>
  <c r="L59" i="5" s="1"/>
  <c r="J59" i="5"/>
  <c r="I59" i="5" s="1"/>
  <c r="M22" i="5"/>
  <c r="L22" i="5" s="1"/>
  <c r="J22" i="5"/>
  <c r="I22" i="5" s="1"/>
  <c r="J47" i="5"/>
  <c r="I47" i="5" s="1"/>
  <c r="M47" i="5"/>
  <c r="L47" i="5" s="1"/>
  <c r="I52" i="5"/>
  <c r="M55" i="5"/>
  <c r="L55" i="5" s="1"/>
  <c r="J55" i="5"/>
  <c r="I55" i="5" s="1"/>
  <c r="J43" i="5"/>
  <c r="I43" i="5" s="1"/>
  <c r="M43" i="5"/>
  <c r="L43" i="5" s="1"/>
  <c r="M94" i="5"/>
  <c r="L94" i="5" s="1"/>
  <c r="J94" i="5"/>
  <c r="I94" i="5" s="1"/>
  <c r="M15" i="5"/>
  <c r="L15" i="5" s="1"/>
  <c r="J15" i="5"/>
  <c r="I15" i="5" s="1"/>
  <c r="M26" i="5"/>
  <c r="L26" i="5" s="1"/>
  <c r="J26" i="5"/>
  <c r="I26" i="5" s="1"/>
  <c r="M11" i="5"/>
  <c r="L11" i="5" s="1"/>
  <c r="J11" i="5"/>
  <c r="I11" i="5" s="1"/>
  <c r="M18" i="5"/>
  <c r="L18" i="5" s="1"/>
  <c r="J18" i="5"/>
  <c r="I18" i="5" s="1"/>
  <c r="I35" i="5"/>
  <c r="M82" i="5"/>
  <c r="L82" i="5" s="1"/>
  <c r="J82" i="5"/>
  <c r="I82" i="5" s="1"/>
  <c r="J89" i="5"/>
  <c r="I89" i="5" s="1"/>
  <c r="J66" i="5"/>
  <c r="I66" i="5" s="1"/>
  <c r="J70" i="5"/>
  <c r="I70" i="5" s="1"/>
  <c r="J10" i="5"/>
  <c r="I10" i="5" s="1"/>
  <c r="J14" i="5"/>
  <c r="I14" i="5" s="1"/>
  <c r="J42" i="5"/>
  <c r="I42" i="5" s="1"/>
  <c r="J46" i="5"/>
  <c r="I46" i="5" s="1"/>
  <c r="J54" i="5"/>
  <c r="I54" i="5" s="1"/>
  <c r="J58" i="5"/>
  <c r="I58" i="5" s="1"/>
  <c r="J77" i="5"/>
  <c r="I77" i="5" s="1"/>
  <c r="J81" i="5"/>
  <c r="I81" i="5" s="1"/>
  <c r="J85" i="5"/>
  <c r="I85" i="5" s="1"/>
  <c r="J97" i="5"/>
  <c r="I97" i="5" s="1"/>
  <c r="J101" i="5"/>
  <c r="I101" i="5" s="1"/>
  <c r="G168" i="2" l="1"/>
  <c r="M168" i="2" s="1"/>
  <c r="G169" i="2"/>
  <c r="M169" i="2" s="1"/>
  <c r="G170" i="2"/>
  <c r="J170" i="2" s="1"/>
  <c r="M170" i="2"/>
  <c r="G154" i="2"/>
  <c r="M154" i="2" s="1"/>
  <c r="G126" i="2"/>
  <c r="J126" i="2" s="1"/>
  <c r="H126" i="2"/>
  <c r="G127" i="2"/>
  <c r="J127" i="2" s="1"/>
  <c r="H127" i="2"/>
  <c r="J169" i="2" l="1"/>
  <c r="J168" i="2"/>
  <c r="I126" i="2"/>
  <c r="I127" i="2"/>
  <c r="M126" i="2"/>
  <c r="L126" i="2" s="1"/>
  <c r="M127" i="2"/>
  <c r="L127" i="2" s="1"/>
  <c r="H125" i="2"/>
  <c r="G125" i="2"/>
  <c r="J125" i="2" s="1"/>
  <c r="H124" i="2"/>
  <c r="G124" i="2"/>
  <c r="M124" i="2" s="1"/>
  <c r="H123" i="2"/>
  <c r="G123" i="2"/>
  <c r="M123" i="2" s="1"/>
  <c r="H122" i="2"/>
  <c r="G122" i="2"/>
  <c r="M122" i="2" s="1"/>
  <c r="H121" i="2"/>
  <c r="G121" i="2"/>
  <c r="J121" i="2" s="1"/>
  <c r="H120" i="2"/>
  <c r="G120" i="2"/>
  <c r="M120" i="2" s="1"/>
  <c r="H119" i="2"/>
  <c r="G119" i="2"/>
  <c r="M119" i="2" s="1"/>
  <c r="L119" i="2" s="1"/>
  <c r="H118" i="2"/>
  <c r="G118" i="2"/>
  <c r="M118" i="2" s="1"/>
  <c r="H117" i="2"/>
  <c r="G117" i="2"/>
  <c r="J117" i="2" s="1"/>
  <c r="H116" i="2"/>
  <c r="G116" i="2"/>
  <c r="M116" i="2" s="1"/>
  <c r="H115" i="2"/>
  <c r="G115" i="2"/>
  <c r="M115" i="2" s="1"/>
  <c r="L115" i="2" s="1"/>
  <c r="H114" i="2"/>
  <c r="G114" i="2"/>
  <c r="M114" i="2" s="1"/>
  <c r="H113" i="2"/>
  <c r="G113" i="2"/>
  <c r="J113" i="2" s="1"/>
  <c r="J112" i="2"/>
  <c r="I112" i="2" s="1"/>
  <c r="H112" i="2"/>
  <c r="G112" i="2"/>
  <c r="M112" i="2" s="1"/>
  <c r="G109" i="2"/>
  <c r="M109" i="2" s="1"/>
  <c r="H109" i="2"/>
  <c r="H107" i="2"/>
  <c r="G105" i="2"/>
  <c r="J105" i="2" s="1"/>
  <c r="H105" i="2"/>
  <c r="G101" i="2"/>
  <c r="M101" i="2" s="1"/>
  <c r="H101" i="2"/>
  <c r="G97" i="2"/>
  <c r="M97" i="2" s="1"/>
  <c r="H97" i="2"/>
  <c r="G79" i="2"/>
  <c r="M79" i="2" s="1"/>
  <c r="H79" i="2"/>
  <c r="G80" i="2"/>
  <c r="J80" i="2" s="1"/>
  <c r="H80" i="2"/>
  <c r="G78" i="2"/>
  <c r="M78" i="2" s="1"/>
  <c r="H78" i="2"/>
  <c r="G65" i="2"/>
  <c r="J65" i="2" s="1"/>
  <c r="H65" i="2"/>
  <c r="G66" i="2"/>
  <c r="J66" i="2" s="1"/>
  <c r="H66" i="2"/>
  <c r="G219" i="2"/>
  <c r="G218" i="2"/>
  <c r="G217" i="2"/>
  <c r="M217" i="2" s="1"/>
  <c r="G216" i="2"/>
  <c r="M216" i="2" s="1"/>
  <c r="G215" i="2"/>
  <c r="M215" i="2" s="1"/>
  <c r="G214" i="2"/>
  <c r="M214" i="2" s="1"/>
  <c r="G213" i="2"/>
  <c r="G212" i="2"/>
  <c r="M212" i="2" s="1"/>
  <c r="G211" i="2"/>
  <c r="G210" i="2"/>
  <c r="G209" i="2"/>
  <c r="M209" i="2" s="1"/>
  <c r="G208" i="2"/>
  <c r="M208" i="2" s="1"/>
  <c r="G207" i="2"/>
  <c r="G206" i="2"/>
  <c r="J206" i="2" s="1"/>
  <c r="G205" i="2"/>
  <c r="M205" i="2" s="1"/>
  <c r="G204" i="2"/>
  <c r="J204" i="2" s="1"/>
  <c r="G203" i="2"/>
  <c r="G202" i="2"/>
  <c r="J202" i="2" s="1"/>
  <c r="G201" i="2"/>
  <c r="M201" i="2" s="1"/>
  <c r="G200" i="2"/>
  <c r="J200" i="2" s="1"/>
  <c r="G199" i="2"/>
  <c r="G198" i="2"/>
  <c r="J198" i="2" s="1"/>
  <c r="G197" i="2"/>
  <c r="M197" i="2" s="1"/>
  <c r="G196" i="2"/>
  <c r="J196" i="2" s="1"/>
  <c r="G195" i="2"/>
  <c r="M195" i="2" s="1"/>
  <c r="G194" i="2"/>
  <c r="M194" i="2" s="1"/>
  <c r="G193" i="2"/>
  <c r="G192" i="2"/>
  <c r="M192" i="2" s="1"/>
  <c r="G191" i="2"/>
  <c r="G190" i="2"/>
  <c r="G189" i="2"/>
  <c r="M189" i="2" s="1"/>
  <c r="G188" i="2"/>
  <c r="M188" i="2" s="1"/>
  <c r="G187" i="2"/>
  <c r="G186" i="2"/>
  <c r="J186" i="2" s="1"/>
  <c r="G185" i="2"/>
  <c r="M185" i="2" s="1"/>
  <c r="G184" i="2"/>
  <c r="J184" i="2" s="1"/>
  <c r="G183" i="2"/>
  <c r="G182" i="2"/>
  <c r="J182" i="2" s="1"/>
  <c r="G181" i="2"/>
  <c r="M181" i="2" s="1"/>
  <c r="G180" i="2"/>
  <c r="J180" i="2" s="1"/>
  <c r="G179" i="2"/>
  <c r="G176" i="2"/>
  <c r="G175" i="2"/>
  <c r="M175" i="2" s="1"/>
  <c r="G174" i="2"/>
  <c r="G173" i="2"/>
  <c r="G172" i="2"/>
  <c r="G171" i="2"/>
  <c r="M171" i="2" s="1"/>
  <c r="G167" i="2"/>
  <c r="G166" i="2"/>
  <c r="M166" i="2" s="1"/>
  <c r="G165" i="2"/>
  <c r="G164" i="2"/>
  <c r="G163" i="2"/>
  <c r="G162" i="2"/>
  <c r="M162" i="2" s="1"/>
  <c r="G161" i="2"/>
  <c r="G160" i="2"/>
  <c r="G159" i="2"/>
  <c r="G158" i="2"/>
  <c r="G157" i="2"/>
  <c r="G156" i="2"/>
  <c r="M156" i="2" s="1"/>
  <c r="G155" i="2"/>
  <c r="G153" i="2"/>
  <c r="G152" i="2"/>
  <c r="M152" i="2" s="1"/>
  <c r="G151" i="2"/>
  <c r="G150" i="2"/>
  <c r="G149" i="2"/>
  <c r="G148" i="2"/>
  <c r="M148" i="2" s="1"/>
  <c r="G147" i="2"/>
  <c r="G146" i="2"/>
  <c r="M146" i="2" s="1"/>
  <c r="G145" i="2"/>
  <c r="G144" i="2"/>
  <c r="M144" i="2" s="1"/>
  <c r="G143" i="2"/>
  <c r="G142" i="2"/>
  <c r="H140" i="2"/>
  <c r="G140" i="2"/>
  <c r="H139" i="2"/>
  <c r="G139" i="2"/>
  <c r="H138" i="2"/>
  <c r="G138" i="2"/>
  <c r="J138" i="2" s="1"/>
  <c r="H137" i="2"/>
  <c r="G137" i="2"/>
  <c r="J137" i="2" s="1"/>
  <c r="H136" i="2"/>
  <c r="G136" i="2"/>
  <c r="M136" i="2" s="1"/>
  <c r="H135" i="2"/>
  <c r="G135" i="2"/>
  <c r="M135" i="2" s="1"/>
  <c r="H134" i="2"/>
  <c r="G134" i="2"/>
  <c r="M134" i="2" s="1"/>
  <c r="H133" i="2"/>
  <c r="G133" i="2"/>
  <c r="H132" i="2"/>
  <c r="G132" i="2"/>
  <c r="J132" i="2" s="1"/>
  <c r="H131" i="2"/>
  <c r="G131" i="2"/>
  <c r="J131" i="2" s="1"/>
  <c r="H111" i="2"/>
  <c r="G111" i="2"/>
  <c r="J111" i="2" s="1"/>
  <c r="H110" i="2"/>
  <c r="G110" i="2"/>
  <c r="J110" i="2" s="1"/>
  <c r="H108" i="2"/>
  <c r="G108" i="2"/>
  <c r="G107" i="2"/>
  <c r="H106" i="2"/>
  <c r="G106" i="2"/>
  <c r="J106" i="2" s="1"/>
  <c r="H104" i="2"/>
  <c r="G104" i="2"/>
  <c r="J104" i="2" s="1"/>
  <c r="H103" i="2"/>
  <c r="G103" i="2"/>
  <c r="M103" i="2" s="1"/>
  <c r="H102" i="2"/>
  <c r="G102" i="2"/>
  <c r="M102" i="2" s="1"/>
  <c r="H100" i="2"/>
  <c r="G100" i="2"/>
  <c r="J100" i="2" s="1"/>
  <c r="H99" i="2"/>
  <c r="G99" i="2"/>
  <c r="H98" i="2"/>
  <c r="G98" i="2"/>
  <c r="M98" i="2" s="1"/>
  <c r="H96" i="2"/>
  <c r="G96" i="2"/>
  <c r="J96" i="2" s="1"/>
  <c r="H94" i="2"/>
  <c r="G94" i="2"/>
  <c r="J94" i="2" s="1"/>
  <c r="H93" i="2"/>
  <c r="G93" i="2"/>
  <c r="J93" i="2" s="1"/>
  <c r="H92" i="2"/>
  <c r="G92" i="2"/>
  <c r="M92" i="2" s="1"/>
  <c r="H91" i="2"/>
  <c r="G91" i="2"/>
  <c r="J91" i="2" s="1"/>
  <c r="H90" i="2"/>
  <c r="G90" i="2"/>
  <c r="J90" i="2" s="1"/>
  <c r="H89" i="2"/>
  <c r="G89" i="2"/>
  <c r="H88" i="2"/>
  <c r="G88" i="2"/>
  <c r="H87" i="2"/>
  <c r="G87" i="2"/>
  <c r="J87" i="2" s="1"/>
  <c r="H86" i="2"/>
  <c r="G86" i="2"/>
  <c r="J86" i="2" s="1"/>
  <c r="H85" i="2"/>
  <c r="G85" i="2"/>
  <c r="M85" i="2" s="1"/>
  <c r="H82" i="2"/>
  <c r="G82" i="2"/>
  <c r="J82" i="2" s="1"/>
  <c r="H81" i="2"/>
  <c r="G81" i="2"/>
  <c r="M81" i="2" s="1"/>
  <c r="H77" i="2"/>
  <c r="G77" i="2"/>
  <c r="M77" i="2" s="1"/>
  <c r="H76" i="2"/>
  <c r="G76" i="2"/>
  <c r="H75" i="2"/>
  <c r="G75" i="2"/>
  <c r="H74" i="2"/>
  <c r="G74" i="2"/>
  <c r="M74" i="2" s="1"/>
  <c r="H73" i="2"/>
  <c r="G73" i="2"/>
  <c r="J73" i="2" s="1"/>
  <c r="H72" i="2"/>
  <c r="G72" i="2"/>
  <c r="J72" i="2" s="1"/>
  <c r="H71" i="2"/>
  <c r="G71" i="2"/>
  <c r="J71" i="2" s="1"/>
  <c r="H70" i="2"/>
  <c r="G70" i="2"/>
  <c r="M70" i="2" s="1"/>
  <c r="H69" i="2"/>
  <c r="G69" i="2"/>
  <c r="M69" i="2" s="1"/>
  <c r="H68" i="2"/>
  <c r="G68" i="2"/>
  <c r="H67" i="2"/>
  <c r="G67" i="2"/>
  <c r="H64" i="2"/>
  <c r="G64" i="2"/>
  <c r="M64" i="2" s="1"/>
  <c r="H63" i="2"/>
  <c r="G63" i="2"/>
  <c r="J63" i="2" s="1"/>
  <c r="H62" i="2"/>
  <c r="G62" i="2"/>
  <c r="J62" i="2" s="1"/>
  <c r="H61" i="2"/>
  <c r="G61" i="2"/>
  <c r="J61" i="2" s="1"/>
  <c r="H60" i="2"/>
  <c r="G60" i="2"/>
  <c r="M60" i="2" s="1"/>
  <c r="H59" i="2"/>
  <c r="G59" i="2"/>
  <c r="M59" i="2" s="1"/>
  <c r="H58" i="2"/>
  <c r="G58" i="2"/>
  <c r="H57" i="2"/>
  <c r="G57" i="2"/>
  <c r="H56" i="2"/>
  <c r="G56" i="2"/>
  <c r="M56" i="2" s="1"/>
  <c r="H55" i="2"/>
  <c r="G55" i="2"/>
  <c r="J55" i="2" s="1"/>
  <c r="H53" i="2"/>
  <c r="G53" i="2"/>
  <c r="J53" i="2" s="1"/>
  <c r="H52" i="2"/>
  <c r="G52" i="2"/>
  <c r="J52" i="2" s="1"/>
  <c r="H51" i="2"/>
  <c r="G51" i="2"/>
  <c r="J51" i="2" s="1"/>
  <c r="H50" i="2"/>
  <c r="G50" i="2"/>
  <c r="M50" i="2" s="1"/>
  <c r="H49" i="2"/>
  <c r="G49" i="2"/>
  <c r="M49" i="2" s="1"/>
  <c r="H48" i="2"/>
  <c r="G48" i="2"/>
  <c r="H47" i="2"/>
  <c r="G47" i="2"/>
  <c r="H46" i="2"/>
  <c r="G46" i="2"/>
  <c r="H42" i="2"/>
  <c r="G42" i="2"/>
  <c r="M42" i="2" s="1"/>
  <c r="H41" i="2"/>
  <c r="G41" i="2"/>
  <c r="J41" i="2" s="1"/>
  <c r="H40" i="2"/>
  <c r="G40" i="2"/>
  <c r="J40" i="2" s="1"/>
  <c r="H39" i="2"/>
  <c r="G39" i="2"/>
  <c r="J39" i="2" s="1"/>
  <c r="H38" i="2"/>
  <c r="G38" i="2"/>
  <c r="J38" i="2" s="1"/>
  <c r="H37" i="2"/>
  <c r="G37" i="2"/>
  <c r="M37" i="2" s="1"/>
  <c r="H36" i="2"/>
  <c r="G36" i="2"/>
  <c r="H35" i="2"/>
  <c r="G35" i="2"/>
  <c r="H34" i="2"/>
  <c r="G34" i="2"/>
  <c r="M34" i="2" s="1"/>
  <c r="H33" i="2"/>
  <c r="G33" i="2"/>
  <c r="J33" i="2" s="1"/>
  <c r="H32" i="2"/>
  <c r="G32" i="2"/>
  <c r="J32" i="2" s="1"/>
  <c r="H31" i="2"/>
  <c r="G31" i="2"/>
  <c r="J31" i="2" s="1"/>
  <c r="H30" i="2"/>
  <c r="G30" i="2"/>
  <c r="M30" i="2" s="1"/>
  <c r="H29" i="2"/>
  <c r="G29" i="2"/>
  <c r="M29" i="2" s="1"/>
  <c r="H28" i="2"/>
  <c r="G28" i="2"/>
  <c r="H27" i="2"/>
  <c r="G27" i="2"/>
  <c r="H26" i="2"/>
  <c r="G26" i="2"/>
  <c r="M26" i="2" s="1"/>
  <c r="H25" i="2"/>
  <c r="G25" i="2"/>
  <c r="J25" i="2" s="1"/>
  <c r="H24" i="2"/>
  <c r="G24" i="2"/>
  <c r="J24" i="2" s="1"/>
  <c r="H23" i="2"/>
  <c r="G23" i="2"/>
  <c r="J23" i="2" s="1"/>
  <c r="H22" i="2"/>
  <c r="G22" i="2"/>
  <c r="M22" i="2" s="1"/>
  <c r="H21" i="2"/>
  <c r="G21" i="2"/>
  <c r="J21" i="2" s="1"/>
  <c r="H20" i="2"/>
  <c r="G20" i="2"/>
  <c r="H19" i="2"/>
  <c r="G19" i="2"/>
  <c r="H18" i="2"/>
  <c r="G18" i="2"/>
  <c r="M18" i="2" s="1"/>
  <c r="H17" i="2"/>
  <c r="G17" i="2"/>
  <c r="J17" i="2" s="1"/>
  <c r="H15" i="2"/>
  <c r="G15" i="2"/>
  <c r="J15" i="2" s="1"/>
  <c r="H14" i="2"/>
  <c r="G14" i="2"/>
  <c r="M14" i="2" s="1"/>
  <c r="H13" i="2"/>
  <c r="G13" i="2"/>
  <c r="M13" i="2" s="1"/>
  <c r="H12" i="2"/>
  <c r="G12" i="2"/>
  <c r="J12" i="2" s="1"/>
  <c r="H11" i="2"/>
  <c r="G11" i="2"/>
  <c r="H10" i="2"/>
  <c r="G10" i="2"/>
  <c r="H9" i="2"/>
  <c r="G9" i="2"/>
  <c r="M9" i="2" s="1"/>
  <c r="H8" i="2"/>
  <c r="G8" i="2"/>
  <c r="J8" i="2" s="1"/>
  <c r="H7" i="2"/>
  <c r="G7" i="2"/>
  <c r="J7" i="2" s="1"/>
  <c r="H6" i="2"/>
  <c r="G6" i="2"/>
  <c r="J6" i="2" s="1"/>
  <c r="H5" i="2"/>
  <c r="G5" i="2"/>
  <c r="M5" i="2" s="1"/>
  <c r="G35" i="1"/>
  <c r="H35" i="1" s="1"/>
  <c r="G240" i="6"/>
  <c r="G239" i="6"/>
  <c r="G238" i="6"/>
  <c r="G237" i="6"/>
  <c r="G236" i="6"/>
  <c r="G235" i="6"/>
  <c r="G234" i="6"/>
  <c r="G233" i="6"/>
  <c r="G232" i="6"/>
  <c r="G231" i="6"/>
  <c r="G230" i="6"/>
  <c r="G229" i="6"/>
  <c r="G228" i="6"/>
  <c r="G227" i="6"/>
  <c r="G226" i="6"/>
  <c r="G225" i="6"/>
  <c r="G224" i="6"/>
  <c r="G223" i="6"/>
  <c r="G222" i="6"/>
  <c r="G221" i="6"/>
  <c r="G220" i="6"/>
  <c r="G219" i="6"/>
  <c r="G218" i="6"/>
  <c r="G217" i="6"/>
  <c r="G216" i="6"/>
  <c r="G215" i="6"/>
  <c r="G214" i="6"/>
  <c r="G213" i="6"/>
  <c r="G212" i="6"/>
  <c r="G211" i="6"/>
  <c r="G210" i="6"/>
  <c r="G209" i="6"/>
  <c r="G208" i="6"/>
  <c r="G207" i="6"/>
  <c r="G206" i="6"/>
  <c r="G205" i="6"/>
  <c r="G204" i="6"/>
  <c r="G203" i="6"/>
  <c r="G202" i="6"/>
  <c r="G201" i="6"/>
  <c r="G200" i="6"/>
  <c r="G199" i="6"/>
  <c r="G198" i="6"/>
  <c r="G197" i="6"/>
  <c r="G196" i="6"/>
  <c r="G195" i="6"/>
  <c r="G194" i="6"/>
  <c r="G193" i="6"/>
  <c r="G192" i="6"/>
  <c r="G191" i="6"/>
  <c r="H190" i="6"/>
  <c r="G190" i="6"/>
  <c r="H189" i="6"/>
  <c r="G189" i="6"/>
  <c r="H188" i="6"/>
  <c r="G188" i="6"/>
  <c r="H187" i="6"/>
  <c r="G187" i="6"/>
  <c r="H186" i="6"/>
  <c r="G186" i="6"/>
  <c r="H185" i="6"/>
  <c r="G185" i="6"/>
  <c r="H184" i="6"/>
  <c r="G184" i="6"/>
  <c r="H183" i="6"/>
  <c r="G183" i="6"/>
  <c r="H182" i="6"/>
  <c r="G182" i="6"/>
  <c r="H181" i="6"/>
  <c r="G181" i="6"/>
  <c r="H180" i="6"/>
  <c r="G180" i="6"/>
  <c r="H179" i="6"/>
  <c r="G179" i="6"/>
  <c r="H178" i="6"/>
  <c r="G178" i="6"/>
  <c r="H177" i="6"/>
  <c r="G177" i="6"/>
  <c r="H176" i="6"/>
  <c r="G176" i="6"/>
  <c r="H175" i="6"/>
  <c r="G175" i="6"/>
  <c r="H174" i="6"/>
  <c r="G174" i="6"/>
  <c r="H173" i="6"/>
  <c r="G173" i="6"/>
  <c r="H172" i="6"/>
  <c r="G172" i="6"/>
  <c r="H171" i="6"/>
  <c r="G171" i="6"/>
  <c r="H170" i="6"/>
  <c r="G170" i="6"/>
  <c r="H169" i="6"/>
  <c r="G169" i="6"/>
  <c r="H168" i="6"/>
  <c r="G168" i="6"/>
  <c r="H167" i="6"/>
  <c r="G167" i="6"/>
  <c r="H166" i="6"/>
  <c r="G166" i="6"/>
  <c r="H165" i="6"/>
  <c r="G165" i="6"/>
  <c r="H164" i="6"/>
  <c r="G164" i="6"/>
  <c r="H163" i="6"/>
  <c r="G163" i="6"/>
  <c r="H162" i="6"/>
  <c r="G162" i="6"/>
  <c r="H161" i="6"/>
  <c r="G161" i="6"/>
  <c r="H160" i="6"/>
  <c r="G160" i="6"/>
  <c r="H159" i="6"/>
  <c r="G159" i="6"/>
  <c r="H158" i="6"/>
  <c r="G158" i="6"/>
  <c r="H157" i="6"/>
  <c r="G157" i="6"/>
  <c r="H156" i="6"/>
  <c r="G156" i="6"/>
  <c r="H155" i="6"/>
  <c r="G155" i="6"/>
  <c r="H154" i="6"/>
  <c r="G154" i="6"/>
  <c r="H153" i="6"/>
  <c r="G153" i="6"/>
  <c r="H152" i="6"/>
  <c r="G152" i="6"/>
  <c r="H151" i="6"/>
  <c r="G151" i="6"/>
  <c r="H150" i="6"/>
  <c r="G150" i="6"/>
  <c r="H149" i="6"/>
  <c r="G149" i="6"/>
  <c r="H148" i="6"/>
  <c r="G148" i="6"/>
  <c r="H147" i="6"/>
  <c r="G147" i="6"/>
  <c r="H146" i="6"/>
  <c r="G146" i="6"/>
  <c r="H145" i="6"/>
  <c r="G145" i="6"/>
  <c r="H144" i="6"/>
  <c r="G144" i="6"/>
  <c r="H143" i="6"/>
  <c r="G143" i="6"/>
  <c r="H142" i="6"/>
  <c r="G142" i="6"/>
  <c r="H141" i="6"/>
  <c r="G141" i="6"/>
  <c r="H140" i="6"/>
  <c r="G140" i="6"/>
  <c r="H139" i="6"/>
  <c r="G139" i="6"/>
  <c r="H138" i="6"/>
  <c r="G138" i="6"/>
  <c r="H137" i="6"/>
  <c r="G137" i="6"/>
  <c r="H136" i="6"/>
  <c r="G136" i="6"/>
  <c r="H135" i="6"/>
  <c r="G135" i="6"/>
  <c r="H134" i="6"/>
  <c r="G134" i="6"/>
  <c r="H133" i="6"/>
  <c r="G133" i="6"/>
  <c r="H132" i="6"/>
  <c r="G132" i="6"/>
  <c r="H131" i="6"/>
  <c r="G131" i="6"/>
  <c r="H130" i="6"/>
  <c r="G130" i="6"/>
  <c r="H129" i="6"/>
  <c r="G129" i="6"/>
  <c r="H128" i="6"/>
  <c r="G128" i="6"/>
  <c r="L114" i="2" l="1"/>
  <c r="L118" i="2"/>
  <c r="L122" i="2"/>
  <c r="L112" i="2"/>
  <c r="I113" i="2"/>
  <c r="I117" i="2"/>
  <c r="I121" i="2"/>
  <c r="I125" i="2"/>
  <c r="L116" i="2"/>
  <c r="L120" i="2"/>
  <c r="L124" i="2"/>
  <c r="L123" i="2"/>
  <c r="M125" i="2"/>
  <c r="L125" i="2" s="1"/>
  <c r="M117" i="2"/>
  <c r="L117" i="2" s="1"/>
  <c r="J120" i="2"/>
  <c r="I120" i="2" s="1"/>
  <c r="M113" i="2"/>
  <c r="L113" i="2" s="1"/>
  <c r="J116" i="2"/>
  <c r="I116" i="2" s="1"/>
  <c r="M121" i="2"/>
  <c r="L121" i="2" s="1"/>
  <c r="J124" i="2"/>
  <c r="I124" i="2" s="1"/>
  <c r="J115" i="2"/>
  <c r="I115" i="2" s="1"/>
  <c r="J119" i="2"/>
  <c r="I119" i="2" s="1"/>
  <c r="J123" i="2"/>
  <c r="I123" i="2" s="1"/>
  <c r="J114" i="2"/>
  <c r="I114" i="2" s="1"/>
  <c r="J118" i="2"/>
  <c r="I118" i="2" s="1"/>
  <c r="J122" i="2"/>
  <c r="I122" i="2" s="1"/>
  <c r="J97" i="2"/>
  <c r="I97" i="2" s="1"/>
  <c r="J109" i="2"/>
  <c r="I109" i="2" s="1"/>
  <c r="L109" i="2"/>
  <c r="L22" i="2"/>
  <c r="M105" i="2"/>
  <c r="L105" i="2" s="1"/>
  <c r="I105" i="2"/>
  <c r="L97" i="2"/>
  <c r="J101" i="2"/>
  <c r="I101" i="2" s="1"/>
  <c r="I71" i="2"/>
  <c r="L92" i="2"/>
  <c r="L103" i="2"/>
  <c r="L101" i="2"/>
  <c r="M66" i="2"/>
  <c r="L66" i="2" s="1"/>
  <c r="M80" i="2"/>
  <c r="L80" i="2" s="1"/>
  <c r="J78" i="2"/>
  <c r="I78" i="2" s="1"/>
  <c r="I86" i="2"/>
  <c r="I106" i="2"/>
  <c r="L78" i="2"/>
  <c r="I7" i="2"/>
  <c r="I24" i="2"/>
  <c r="I51" i="2"/>
  <c r="L64" i="2"/>
  <c r="L70" i="2"/>
  <c r="J79" i="2"/>
  <c r="I79" i="2" s="1"/>
  <c r="I80" i="2"/>
  <c r="L79" i="2"/>
  <c r="I6" i="2"/>
  <c r="L14" i="2"/>
  <c r="I23" i="2"/>
  <c r="I91" i="2"/>
  <c r="I96" i="2"/>
  <c r="L102" i="2"/>
  <c r="I65" i="2"/>
  <c r="I66" i="2"/>
  <c r="M65" i="2"/>
  <c r="L65" i="2" s="1"/>
  <c r="J50" i="2"/>
  <c r="I50" i="2" s="1"/>
  <c r="L5" i="2"/>
  <c r="L26" i="2"/>
  <c r="J29" i="2"/>
  <c r="I29" i="2" s="1"/>
  <c r="J5" i="2"/>
  <c r="I5" i="2" s="1"/>
  <c r="L34" i="2"/>
  <c r="I38" i="2"/>
  <c r="M110" i="2"/>
  <c r="L110" i="2" s="1"/>
  <c r="J13" i="2"/>
  <c r="I13" i="2" s="1"/>
  <c r="M33" i="2"/>
  <c r="L33" i="2" s="1"/>
  <c r="L136" i="2"/>
  <c r="L49" i="2"/>
  <c r="M38" i="2"/>
  <c r="L38" i="2" s="1"/>
  <c r="I39" i="2"/>
  <c r="M12" i="2"/>
  <c r="L12" i="2" s="1"/>
  <c r="L29" i="2"/>
  <c r="I73" i="2"/>
  <c r="L77" i="2"/>
  <c r="I132" i="2"/>
  <c r="L134" i="2"/>
  <c r="I138" i="2"/>
  <c r="L9" i="2"/>
  <c r="L37" i="2"/>
  <c r="J59" i="2"/>
  <c r="I59" i="2" s="1"/>
  <c r="I90" i="2"/>
  <c r="L18" i="2"/>
  <c r="M21" i="2"/>
  <c r="L21" i="2" s="1"/>
  <c r="M41" i="2"/>
  <c r="L41" i="2" s="1"/>
  <c r="I52" i="2"/>
  <c r="I82" i="2"/>
  <c r="M93" i="2"/>
  <c r="L93" i="2" s="1"/>
  <c r="I131" i="2"/>
  <c r="I137" i="2"/>
  <c r="J22" i="2"/>
  <c r="I22" i="2" s="1"/>
  <c r="M32" i="2"/>
  <c r="L32" i="2" s="1"/>
  <c r="L50" i="2"/>
  <c r="M63" i="2"/>
  <c r="L63" i="2" s="1"/>
  <c r="M91" i="2"/>
  <c r="L91" i="2" s="1"/>
  <c r="M94" i="2"/>
  <c r="L94" i="2" s="1"/>
  <c r="M53" i="2"/>
  <c r="L53" i="2" s="1"/>
  <c r="J60" i="2"/>
  <c r="I60" i="2" s="1"/>
  <c r="L13" i="2"/>
  <c r="I17" i="2"/>
  <c r="L30" i="2"/>
  <c r="L42" i="2"/>
  <c r="I55" i="2"/>
  <c r="I61" i="2"/>
  <c r="L74" i="2"/>
  <c r="J77" i="2"/>
  <c r="I77" i="2" s="1"/>
  <c r="I93" i="2"/>
  <c r="M15" i="2"/>
  <c r="L15" i="2" s="1"/>
  <c r="M6" i="2"/>
  <c r="L6" i="2" s="1"/>
  <c r="M23" i="2"/>
  <c r="L23" i="2" s="1"/>
  <c r="M51" i="2"/>
  <c r="L51" i="2" s="1"/>
  <c r="M86" i="2"/>
  <c r="L86" i="2" s="1"/>
  <c r="I31" i="2"/>
  <c r="M39" i="2"/>
  <c r="L39" i="2" s="1"/>
  <c r="I87" i="2"/>
  <c r="J102" i="2"/>
  <c r="I102" i="2" s="1"/>
  <c r="L59" i="2"/>
  <c r="J134" i="2"/>
  <c r="I134" i="2" s="1"/>
  <c r="I8" i="2"/>
  <c r="I25" i="2"/>
  <c r="I32" i="2"/>
  <c r="L60" i="2"/>
  <c r="I72" i="2"/>
  <c r="I94" i="2"/>
  <c r="I15" i="2"/>
  <c r="I41" i="2"/>
  <c r="I53" i="2"/>
  <c r="L69" i="2"/>
  <c r="L81" i="2"/>
  <c r="L85" i="2"/>
  <c r="I100" i="2"/>
  <c r="I104" i="2"/>
  <c r="L135" i="2"/>
  <c r="J14" i="2"/>
  <c r="I14" i="2" s="1"/>
  <c r="J37" i="2"/>
  <c r="I37" i="2" s="1"/>
  <c r="M40" i="2"/>
  <c r="L40" i="2" s="1"/>
  <c r="M62" i="2"/>
  <c r="L62" i="2" s="1"/>
  <c r="J85" i="2"/>
  <c r="I85" i="2" s="1"/>
  <c r="J136" i="2"/>
  <c r="I136" i="2" s="1"/>
  <c r="M138" i="2"/>
  <c r="L138" i="2" s="1"/>
  <c r="M17" i="2"/>
  <c r="L17" i="2" s="1"/>
  <c r="I21" i="2"/>
  <c r="J49" i="2"/>
  <c r="I49" i="2" s="1"/>
  <c r="M55" i="2"/>
  <c r="L55" i="2" s="1"/>
  <c r="I63" i="2"/>
  <c r="J70" i="2"/>
  <c r="I70" i="2" s="1"/>
  <c r="J92" i="2"/>
  <c r="I92" i="2" s="1"/>
  <c r="M104" i="2"/>
  <c r="L104" i="2" s="1"/>
  <c r="I111" i="2"/>
  <c r="M7" i="2"/>
  <c r="L7" i="2" s="1"/>
  <c r="M24" i="2"/>
  <c r="L24" i="2" s="1"/>
  <c r="L56" i="2"/>
  <c r="M72" i="2"/>
  <c r="L72" i="2" s="1"/>
  <c r="J81" i="2"/>
  <c r="I81" i="2" s="1"/>
  <c r="M82" i="2"/>
  <c r="L82" i="2" s="1"/>
  <c r="M131" i="2"/>
  <c r="L131" i="2" s="1"/>
  <c r="I110" i="2"/>
  <c r="J30" i="2"/>
  <c r="I30" i="2" s="1"/>
  <c r="J135" i="2"/>
  <c r="I135" i="2" s="1"/>
  <c r="J69" i="2"/>
  <c r="I69" i="2" s="1"/>
  <c r="J103" i="2"/>
  <c r="I103" i="2" s="1"/>
  <c r="M106" i="2"/>
  <c r="L106" i="2" s="1"/>
  <c r="M111" i="2"/>
  <c r="L111" i="2" s="1"/>
  <c r="M8" i="2"/>
  <c r="L8" i="2" s="1"/>
  <c r="I12" i="2"/>
  <c r="M25" i="2"/>
  <c r="L25" i="2" s="1"/>
  <c r="I33" i="2"/>
  <c r="I40" i="2"/>
  <c r="I62" i="2"/>
  <c r="M73" i="2"/>
  <c r="L73" i="2" s="1"/>
  <c r="M96" i="2"/>
  <c r="L96" i="2" s="1"/>
  <c r="M132" i="2"/>
  <c r="L132" i="2" s="1"/>
  <c r="M137" i="2"/>
  <c r="L137" i="2" s="1"/>
  <c r="M190" i="2"/>
  <c r="M31" i="2"/>
  <c r="L31" i="2" s="1"/>
  <c r="M52" i="2"/>
  <c r="L52" i="2" s="1"/>
  <c r="M61" i="2"/>
  <c r="L61" i="2" s="1"/>
  <c r="M71" i="2"/>
  <c r="L71" i="2" s="1"/>
  <c r="M87" i="2"/>
  <c r="L87" i="2" s="1"/>
  <c r="M90" i="2"/>
  <c r="L90" i="2" s="1"/>
  <c r="L98" i="2"/>
  <c r="M133" i="2"/>
  <c r="L133" i="2" s="1"/>
  <c r="J133" i="2"/>
  <c r="I133" i="2" s="1"/>
  <c r="J158" i="2"/>
  <c r="J179" i="2"/>
  <c r="J183" i="2"/>
  <c r="J187" i="2"/>
  <c r="M107" i="2"/>
  <c r="L107" i="2" s="1"/>
  <c r="J107" i="2"/>
  <c r="I107" i="2" s="1"/>
  <c r="J199" i="2"/>
  <c r="J11" i="2"/>
  <c r="I11" i="2" s="1"/>
  <c r="J20" i="2"/>
  <c r="I20" i="2" s="1"/>
  <c r="J28" i="2"/>
  <c r="I28" i="2" s="1"/>
  <c r="J36" i="2"/>
  <c r="I36" i="2" s="1"/>
  <c r="J48" i="2"/>
  <c r="I48" i="2" s="1"/>
  <c r="J58" i="2"/>
  <c r="I58" i="2" s="1"/>
  <c r="J68" i="2"/>
  <c r="I68" i="2" s="1"/>
  <c r="J76" i="2"/>
  <c r="I76" i="2" s="1"/>
  <c r="M158" i="2"/>
  <c r="J164" i="2"/>
  <c r="M179" i="2"/>
  <c r="M183" i="2"/>
  <c r="M187" i="2"/>
  <c r="J162" i="2"/>
  <c r="J27" i="2"/>
  <c r="I27" i="2" s="1"/>
  <c r="J35" i="2"/>
  <c r="I35" i="2" s="1"/>
  <c r="J46" i="2"/>
  <c r="I46" i="2" s="1"/>
  <c r="J47" i="2"/>
  <c r="I47" i="2" s="1"/>
  <c r="J57" i="2"/>
  <c r="I57" i="2" s="1"/>
  <c r="J67" i="2"/>
  <c r="I67" i="2" s="1"/>
  <c r="J75" i="2"/>
  <c r="I75" i="2" s="1"/>
  <c r="M88" i="2"/>
  <c r="L88" i="2" s="1"/>
  <c r="J88" i="2"/>
  <c r="I88" i="2" s="1"/>
  <c r="M142" i="2"/>
  <c r="M164" i="2"/>
  <c r="J173" i="2"/>
  <c r="J197" i="2"/>
  <c r="J201" i="2"/>
  <c r="J205" i="2"/>
  <c r="J207" i="2"/>
  <c r="M199" i="2"/>
  <c r="J19" i="2"/>
  <c r="I19" i="2" s="1"/>
  <c r="M11" i="2"/>
  <c r="L11" i="2" s="1"/>
  <c r="J18" i="2"/>
  <c r="I18" i="2" s="1"/>
  <c r="M20" i="2"/>
  <c r="L20" i="2" s="1"/>
  <c r="J26" i="2"/>
  <c r="I26" i="2" s="1"/>
  <c r="M28" i="2"/>
  <c r="L28" i="2" s="1"/>
  <c r="J34" i="2"/>
  <c r="I34" i="2" s="1"/>
  <c r="M36" i="2"/>
  <c r="L36" i="2" s="1"/>
  <c r="J42" i="2"/>
  <c r="I42" i="2" s="1"/>
  <c r="M48" i="2"/>
  <c r="L48" i="2" s="1"/>
  <c r="J56" i="2"/>
  <c r="I56" i="2" s="1"/>
  <c r="M58" i="2"/>
  <c r="L58" i="2" s="1"/>
  <c r="J64" i="2"/>
  <c r="I64" i="2" s="1"/>
  <c r="M68" i="2"/>
  <c r="L68" i="2" s="1"/>
  <c r="J74" i="2"/>
  <c r="I74" i="2" s="1"/>
  <c r="M76" i="2"/>
  <c r="L76" i="2" s="1"/>
  <c r="M99" i="2"/>
  <c r="L99" i="2" s="1"/>
  <c r="J99" i="2"/>
  <c r="I99" i="2" s="1"/>
  <c r="J160" i="2"/>
  <c r="M173" i="2"/>
  <c r="M100" i="2"/>
  <c r="L100" i="2" s="1"/>
  <c r="J171" i="2"/>
  <c r="M207" i="2"/>
  <c r="J10" i="2"/>
  <c r="I10" i="2" s="1"/>
  <c r="J9" i="2"/>
  <c r="I9" i="2" s="1"/>
  <c r="M10" i="2"/>
  <c r="L10" i="2" s="1"/>
  <c r="M19" i="2"/>
  <c r="L19" i="2" s="1"/>
  <c r="M27" i="2"/>
  <c r="L27" i="2" s="1"/>
  <c r="M35" i="2"/>
  <c r="L35" i="2" s="1"/>
  <c r="M46" i="2"/>
  <c r="L46" i="2" s="1"/>
  <c r="M47" i="2"/>
  <c r="L47" i="2" s="1"/>
  <c r="M57" i="2"/>
  <c r="L57" i="2" s="1"/>
  <c r="M67" i="2"/>
  <c r="L67" i="2" s="1"/>
  <c r="M75" i="2"/>
  <c r="L75" i="2" s="1"/>
  <c r="M139" i="2"/>
  <c r="L139" i="2" s="1"/>
  <c r="J139" i="2"/>
  <c r="I139" i="2" s="1"/>
  <c r="M150" i="2"/>
  <c r="M160" i="2"/>
  <c r="J166" i="2"/>
  <c r="J181" i="2"/>
  <c r="J185" i="2"/>
  <c r="M218" i="2"/>
  <c r="J203" i="2"/>
  <c r="M203" i="2"/>
  <c r="M89" i="2"/>
  <c r="L89" i="2" s="1"/>
  <c r="J89" i="2"/>
  <c r="I89" i="2" s="1"/>
  <c r="J156" i="2"/>
  <c r="J175" i="2"/>
  <c r="M210" i="2"/>
  <c r="J98" i="2"/>
  <c r="I98" i="2" s="1"/>
  <c r="J108" i="2"/>
  <c r="I108" i="2" s="1"/>
  <c r="J140" i="2"/>
  <c r="I140" i="2" s="1"/>
  <c r="M193" i="2"/>
  <c r="M213" i="2"/>
  <c r="J157" i="2"/>
  <c r="J159" i="2"/>
  <c r="J161" i="2"/>
  <c r="J163" i="2"/>
  <c r="J165" i="2"/>
  <c r="J167" i="2"/>
  <c r="J172" i="2"/>
  <c r="J174" i="2"/>
  <c r="J176" i="2"/>
  <c r="M108" i="2"/>
  <c r="L108" i="2" s="1"/>
  <c r="M140" i="2"/>
  <c r="L140" i="2" s="1"/>
  <c r="M143" i="2"/>
  <c r="M145" i="2"/>
  <c r="M147" i="2"/>
  <c r="M149" i="2"/>
  <c r="M151" i="2"/>
  <c r="M153" i="2"/>
  <c r="M155" i="2"/>
  <c r="M157" i="2"/>
  <c r="M159" i="2"/>
  <c r="M161" i="2"/>
  <c r="M163" i="2"/>
  <c r="M165" i="2"/>
  <c r="M167" i="2"/>
  <c r="M172" i="2"/>
  <c r="M174" i="2"/>
  <c r="M176" i="2"/>
  <c r="M180" i="2"/>
  <c r="M182" i="2"/>
  <c r="M184" i="2"/>
  <c r="M186" i="2"/>
  <c r="M191" i="2"/>
  <c r="M196" i="2"/>
  <c r="M198" i="2"/>
  <c r="M200" i="2"/>
  <c r="M202" i="2"/>
  <c r="M204" i="2"/>
  <c r="M206" i="2"/>
  <c r="M211" i="2"/>
  <c r="M219" i="2"/>
  <c r="I35" i="1"/>
  <c r="G52" i="1"/>
  <c r="H52" i="1" s="1"/>
  <c r="G51" i="1"/>
  <c r="I51" i="1" s="1"/>
  <c r="G50" i="1"/>
  <c r="I50" i="1" s="1"/>
  <c r="G49" i="1"/>
  <c r="I49" i="1" s="1"/>
  <c r="G48" i="1"/>
  <c r="I48" i="1" s="1"/>
  <c r="G47" i="1"/>
  <c r="H47" i="1" s="1"/>
  <c r="G46" i="1"/>
  <c r="I46" i="1" s="1"/>
  <c r="G45" i="1"/>
  <c r="I45" i="1" s="1"/>
  <c r="G44" i="1"/>
  <c r="H44" i="1" s="1"/>
  <c r="G43" i="1"/>
  <c r="I43" i="1" s="1"/>
  <c r="G42" i="1"/>
  <c r="I42" i="1" s="1"/>
  <c r="G41" i="1"/>
  <c r="I41" i="1" s="1"/>
  <c r="G40" i="1"/>
  <c r="I40" i="1" s="1"/>
  <c r="G38" i="1"/>
  <c r="H38" i="1" s="1"/>
  <c r="G37" i="1"/>
  <c r="I37" i="1" s="1"/>
  <c r="G36" i="1"/>
  <c r="I36" i="1" s="1"/>
  <c r="G34" i="1"/>
  <c r="H34" i="1" s="1"/>
  <c r="G33" i="1"/>
  <c r="I33" i="1" s="1"/>
  <c r="G32" i="1"/>
  <c r="I32" i="1" s="1"/>
  <c r="G31" i="1"/>
  <c r="I31" i="1" s="1"/>
  <c r="G30" i="1"/>
  <c r="I30" i="1" s="1"/>
  <c r="G29" i="1"/>
  <c r="I29" i="1" s="1"/>
  <c r="G28" i="1"/>
  <c r="H28" i="1" s="1"/>
  <c r="G27" i="1"/>
  <c r="I27" i="1" s="1"/>
  <c r="G26" i="1"/>
  <c r="H26" i="1" s="1"/>
  <c r="G25" i="1"/>
  <c r="I25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2" i="1"/>
  <c r="I12" i="1" s="1"/>
  <c r="G11" i="1"/>
  <c r="I11" i="1" s="1"/>
  <c r="G10" i="1"/>
  <c r="I10" i="1" s="1"/>
  <c r="G9" i="1"/>
  <c r="I9" i="1" s="1"/>
  <c r="G8" i="1"/>
  <c r="I8" i="1" s="1"/>
  <c r="G7" i="1"/>
  <c r="I7" i="1" s="1"/>
  <c r="G6" i="1"/>
  <c r="I6" i="1" s="1"/>
  <c r="G5" i="1"/>
  <c r="I5" i="1" s="1"/>
  <c r="H37" i="1" l="1"/>
  <c r="I47" i="1"/>
  <c r="H41" i="1"/>
  <c r="H14" i="1"/>
  <c r="I44" i="1"/>
  <c r="I38" i="1"/>
  <c r="H31" i="1"/>
  <c r="H29" i="1"/>
  <c r="I34" i="1"/>
  <c r="H46" i="1"/>
  <c r="I26" i="1"/>
  <c r="H30" i="1"/>
  <c r="H40" i="1"/>
  <c r="H48" i="1"/>
  <c r="I28" i="1"/>
  <c r="H50" i="1"/>
  <c r="H32" i="1"/>
  <c r="H42" i="1"/>
  <c r="I52" i="1"/>
  <c r="H5" i="1"/>
  <c r="H27" i="1"/>
  <c r="H36" i="1"/>
  <c r="H45" i="1"/>
  <c r="H25" i="1"/>
  <c r="H33" i="1"/>
  <c r="H43" i="1"/>
  <c r="H51" i="1"/>
  <c r="H49" i="1"/>
  <c r="H103" i="6" l="1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88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5" i="6"/>
  <c r="G106" i="6"/>
  <c r="G107" i="6"/>
  <c r="G103" i="6"/>
  <c r="G99" i="6"/>
  <c r="G100" i="6"/>
  <c r="G94" i="6"/>
  <c r="G95" i="6"/>
  <c r="G96" i="6"/>
  <c r="G97" i="6"/>
  <c r="G91" i="6"/>
  <c r="G92" i="6"/>
  <c r="G93" i="6"/>
  <c r="G89" i="6"/>
  <c r="H87" i="6"/>
  <c r="G87" i="6"/>
  <c r="H86" i="6"/>
  <c r="G86" i="6"/>
  <c r="H85" i="6"/>
  <c r="G85" i="6"/>
  <c r="H84" i="6"/>
  <c r="G84" i="6"/>
  <c r="H83" i="6"/>
  <c r="G83" i="6"/>
  <c r="H82" i="6"/>
  <c r="G82" i="6"/>
  <c r="H81" i="6"/>
  <c r="G81" i="6"/>
  <c r="H80" i="6"/>
  <c r="G80" i="6"/>
  <c r="H79" i="6"/>
  <c r="G79" i="6"/>
  <c r="H78" i="6"/>
  <c r="G78" i="6"/>
  <c r="H77" i="6"/>
  <c r="G77" i="6"/>
  <c r="H76" i="6"/>
  <c r="G76" i="6"/>
  <c r="H75" i="6"/>
  <c r="G75" i="6"/>
  <c r="H74" i="6"/>
  <c r="G74" i="6"/>
  <c r="H73" i="6"/>
  <c r="G73" i="6"/>
  <c r="H72" i="6"/>
  <c r="G72" i="6"/>
  <c r="H71" i="6"/>
  <c r="G71" i="6"/>
  <c r="H70" i="6"/>
  <c r="G70" i="6"/>
  <c r="H69" i="6"/>
  <c r="G69" i="6"/>
  <c r="H68" i="6"/>
  <c r="G68" i="6"/>
  <c r="H67" i="6"/>
  <c r="G67" i="6"/>
  <c r="H66" i="6"/>
  <c r="G66" i="6"/>
  <c r="H65" i="6"/>
  <c r="G65" i="6"/>
  <c r="H64" i="6"/>
  <c r="G64" i="6"/>
  <c r="H63" i="6"/>
  <c r="G63" i="6"/>
  <c r="H62" i="6"/>
  <c r="G62" i="6"/>
  <c r="H61" i="6"/>
  <c r="G61" i="6"/>
  <c r="H60" i="6"/>
  <c r="G60" i="6"/>
  <c r="H59" i="6"/>
  <c r="G59" i="6"/>
  <c r="H58" i="6"/>
  <c r="G58" i="6"/>
  <c r="H57" i="6"/>
  <c r="G57" i="6"/>
  <c r="H56" i="6"/>
  <c r="G56" i="6"/>
  <c r="H55" i="6"/>
  <c r="G55" i="6"/>
  <c r="H54" i="6"/>
  <c r="G54" i="6"/>
  <c r="H53" i="6"/>
  <c r="G53" i="6"/>
  <c r="H52" i="6"/>
  <c r="G52" i="6"/>
  <c r="H51" i="6"/>
  <c r="G51" i="6"/>
  <c r="H50" i="6"/>
  <c r="G50" i="6"/>
  <c r="H49" i="6"/>
  <c r="G49" i="6"/>
  <c r="H48" i="6"/>
  <c r="G48" i="6"/>
  <c r="H47" i="6"/>
  <c r="G47" i="6"/>
  <c r="H46" i="6"/>
  <c r="G46" i="6"/>
  <c r="G43" i="6"/>
  <c r="H43" i="6"/>
  <c r="G44" i="6"/>
  <c r="H44" i="6"/>
  <c r="G41" i="6"/>
  <c r="H41" i="6"/>
  <c r="G37" i="6"/>
  <c r="H37" i="6"/>
  <c r="G38" i="6"/>
  <c r="H38" i="6"/>
  <c r="G36" i="6"/>
  <c r="H36" i="6"/>
  <c r="G32" i="6"/>
  <c r="H32" i="6"/>
  <c r="G33" i="6"/>
  <c r="H33" i="6"/>
  <c r="G34" i="6"/>
  <c r="H34" i="6"/>
  <c r="G31" i="6"/>
  <c r="H31" i="6"/>
  <c r="G28" i="6"/>
  <c r="H28" i="6"/>
  <c r="G29" i="6"/>
  <c r="H29" i="6"/>
  <c r="G26" i="6"/>
  <c r="H26" i="6"/>
  <c r="G22" i="6"/>
  <c r="H22" i="6"/>
  <c r="G20" i="6"/>
  <c r="H20" i="6"/>
  <c r="G21" i="6"/>
  <c r="H21" i="6"/>
  <c r="G18" i="6"/>
  <c r="H18" i="6"/>
  <c r="G17" i="6"/>
  <c r="H17" i="6"/>
  <c r="G12" i="6"/>
  <c r="H12" i="6"/>
  <c r="G13" i="6"/>
  <c r="H13" i="6"/>
  <c r="G14" i="6"/>
  <c r="H14" i="6"/>
  <c r="G15" i="6"/>
  <c r="H15" i="6"/>
  <c r="G11" i="6"/>
  <c r="H11" i="6"/>
  <c r="G8" i="6"/>
  <c r="H8" i="6"/>
  <c r="G5" i="6"/>
  <c r="H5" i="6"/>
  <c r="G6" i="6"/>
  <c r="H6" i="6"/>
  <c r="I17" i="6" l="1"/>
  <c r="I6" i="6"/>
  <c r="K18" i="6"/>
  <c r="K43" i="6"/>
  <c r="K21" i="6"/>
  <c r="I15" i="6"/>
  <c r="K17" i="6"/>
  <c r="K38" i="6"/>
  <c r="K13" i="6"/>
  <c r="K37" i="6"/>
  <c r="K5" i="6"/>
  <c r="K29" i="6"/>
  <c r="I22" i="6"/>
  <c r="I43" i="6"/>
  <c r="I44" i="6"/>
  <c r="I18" i="6"/>
  <c r="I31" i="6"/>
  <c r="I36" i="6"/>
  <c r="K20" i="6"/>
  <c r="K12" i="6"/>
  <c r="I34" i="6"/>
  <c r="I26" i="6"/>
  <c r="K11" i="6"/>
  <c r="I8" i="6"/>
  <c r="K44" i="6"/>
  <c r="K36" i="6"/>
  <c r="K28" i="6"/>
  <c r="I41" i="6"/>
  <c r="I33" i="6"/>
  <c r="I29" i="6"/>
  <c r="I37" i="6"/>
  <c r="K8" i="6"/>
  <c r="I5" i="6"/>
  <c r="I38" i="6"/>
  <c r="I32" i="6"/>
  <c r="I14" i="6"/>
  <c r="K34" i="6"/>
  <c r="I13" i="6"/>
  <c r="I20" i="6"/>
  <c r="K26" i="6"/>
  <c r="I11" i="6"/>
  <c r="I12" i="6"/>
  <c r="I28" i="6"/>
  <c r="K41" i="6"/>
  <c r="K31" i="6"/>
  <c r="K32" i="6"/>
  <c r="K33" i="6"/>
  <c r="K22" i="6"/>
  <c r="I21" i="6"/>
  <c r="K15" i="6"/>
  <c r="K6" i="6"/>
  <c r="K14" i="6"/>
  <c r="G108" i="6" l="1"/>
  <c r="G104" i="6"/>
  <c r="G102" i="6"/>
  <c r="G101" i="6"/>
  <c r="G98" i="6"/>
  <c r="G90" i="6"/>
  <c r="G88" i="6"/>
  <c r="H45" i="6"/>
  <c r="G45" i="6"/>
  <c r="H42" i="6"/>
  <c r="G42" i="6"/>
  <c r="H40" i="6"/>
  <c r="G40" i="6"/>
  <c r="H39" i="6"/>
  <c r="G39" i="6"/>
  <c r="H35" i="6"/>
  <c r="G35" i="6"/>
  <c r="H30" i="6"/>
  <c r="G30" i="6"/>
  <c r="H27" i="6"/>
  <c r="G27" i="6"/>
  <c r="H25" i="6"/>
  <c r="G25" i="6"/>
  <c r="H24" i="6"/>
  <c r="G24" i="6"/>
  <c r="H23" i="6"/>
  <c r="G23" i="6"/>
  <c r="H19" i="6"/>
  <c r="G19" i="6"/>
  <c r="H16" i="6"/>
  <c r="G16" i="6"/>
  <c r="H10" i="6"/>
  <c r="G10" i="6"/>
  <c r="H9" i="6"/>
  <c r="G9" i="6"/>
  <c r="H7" i="6"/>
  <c r="G7" i="6"/>
  <c r="H4" i="6"/>
  <c r="G4" i="6"/>
  <c r="K9" i="6" l="1"/>
  <c r="I9" i="6"/>
  <c r="I45" i="6"/>
  <c r="K45" i="6"/>
  <c r="K42" i="6"/>
  <c r="I42" i="6"/>
  <c r="K10" i="6"/>
  <c r="I10" i="6"/>
  <c r="K16" i="6"/>
  <c r="I16" i="6"/>
  <c r="K25" i="6"/>
  <c r="I25" i="6"/>
  <c r="K39" i="6"/>
  <c r="I39" i="6"/>
  <c r="I30" i="6"/>
  <c r="K30" i="6"/>
  <c r="K24" i="6"/>
  <c r="I24" i="6"/>
  <c r="K4" i="6"/>
  <c r="I4" i="6"/>
  <c r="K23" i="6"/>
  <c r="I23" i="6"/>
  <c r="K7" i="6"/>
  <c r="I7" i="6"/>
  <c r="I19" i="6"/>
  <c r="K19" i="6"/>
  <c r="I27" i="6"/>
  <c r="K27" i="6"/>
  <c r="I40" i="6"/>
  <c r="K40" i="6"/>
  <c r="K35" i="6"/>
  <c r="I35" i="6"/>
</calcChain>
</file>

<file path=xl/sharedStrings.xml><?xml version="1.0" encoding="utf-8"?>
<sst xmlns="http://schemas.openxmlformats.org/spreadsheetml/2006/main" count="1596" uniqueCount="161">
  <si>
    <t>Доска, Брус, Рейка  ОБРЕЗН. ЕСТЕСТВЕННОЙ ВЛАЖНОСТИ</t>
  </si>
  <si>
    <t>Наименование товара</t>
  </si>
  <si>
    <t>толщ</t>
  </si>
  <si>
    <t>ширина</t>
  </si>
  <si>
    <t xml:space="preserve">длина </t>
  </si>
  <si>
    <t>сорт</t>
  </si>
  <si>
    <r>
      <rPr>
        <b/>
        <sz val="10"/>
        <rFont val="Arial"/>
        <family val="2"/>
        <charset val="204"/>
      </rPr>
      <t>Кол-во\Объём в</t>
    </r>
    <r>
      <rPr>
        <sz val="10"/>
        <rFont val="Arial"/>
        <family val="2"/>
        <charset val="204"/>
      </rPr>
      <t xml:space="preserve"> 1 штуке</t>
    </r>
  </si>
  <si>
    <t xml:space="preserve">Цена (руб)  </t>
  </si>
  <si>
    <t>мм</t>
  </si>
  <si>
    <t>шт</t>
  </si>
  <si>
    <t xml:space="preserve">м3              </t>
  </si>
  <si>
    <t xml:space="preserve">штук в 1м3                </t>
  </si>
  <si>
    <t>1 штука</t>
  </si>
  <si>
    <t>м3</t>
  </si>
  <si>
    <t>Деревообрабатывающий завод "БЕЛКА35"</t>
  </si>
  <si>
    <t>www.belka35.ru</t>
  </si>
  <si>
    <t>Доска обрезная 1 сорт</t>
  </si>
  <si>
    <t>Доска обрезная 2 сорт</t>
  </si>
  <si>
    <r>
      <rPr>
        <b/>
        <sz val="9"/>
        <rFont val="Arial"/>
        <family val="2"/>
        <charset val="204"/>
      </rPr>
      <t xml:space="preserve">Кол-во\Объём\Полезная S </t>
    </r>
    <r>
      <rPr>
        <sz val="9"/>
        <rFont val="Arial"/>
        <family val="2"/>
        <charset val="204"/>
      </rPr>
      <t>в 1 упаковке</t>
    </r>
  </si>
  <si>
    <t>Цена м2</t>
  </si>
  <si>
    <t>рабочая ширина</t>
  </si>
  <si>
    <t xml:space="preserve">раб /м2                </t>
  </si>
  <si>
    <t>1 уп</t>
  </si>
  <si>
    <t>Евровагонка</t>
  </si>
  <si>
    <t>АВ</t>
  </si>
  <si>
    <t xml:space="preserve">С </t>
  </si>
  <si>
    <t>С</t>
  </si>
  <si>
    <t>Имитация бруса</t>
  </si>
  <si>
    <r>
      <rPr>
        <sz val="11"/>
        <rFont val="Arial"/>
        <family val="2"/>
        <charset val="204"/>
      </rPr>
      <t xml:space="preserve">Цена(руб)     </t>
    </r>
    <r>
      <rPr>
        <b/>
        <sz val="11"/>
        <rFont val="Arial"/>
        <family val="2"/>
        <charset val="204"/>
      </rPr>
      <t xml:space="preserve">ОПТ  </t>
    </r>
  </si>
  <si>
    <r>
      <rPr>
        <sz val="11"/>
        <rFont val="Arial"/>
        <family val="2"/>
        <charset val="204"/>
      </rPr>
      <t xml:space="preserve">Цена(руб)    </t>
    </r>
    <r>
      <rPr>
        <b/>
        <sz val="11"/>
        <rFont val="Arial"/>
        <family val="2"/>
        <charset val="204"/>
      </rPr>
      <t>РОЗНИЦА</t>
    </r>
  </si>
  <si>
    <t>Вагонка штиль</t>
  </si>
  <si>
    <t>Доска пола</t>
  </si>
  <si>
    <t xml:space="preserve">Доска пола </t>
  </si>
  <si>
    <t>Планкен прямой</t>
  </si>
  <si>
    <r>
      <rPr>
        <b/>
        <sz val="8"/>
        <rFont val="Arial"/>
        <family val="2"/>
        <charset val="204"/>
      </rPr>
      <t xml:space="preserve">Кол-во\Объём\Полезная S </t>
    </r>
    <r>
      <rPr>
        <sz val="8"/>
        <rFont val="Arial"/>
        <family val="2"/>
        <charset val="204"/>
      </rPr>
      <t>в 1 упаковке</t>
    </r>
  </si>
  <si>
    <t>Блокхаус</t>
  </si>
  <si>
    <t>Террасная\Палубная доска</t>
  </si>
  <si>
    <t>Брусок строганный</t>
  </si>
  <si>
    <t xml:space="preserve">Доска строганая </t>
  </si>
  <si>
    <t xml:space="preserve">Мебельный щит ель\сосна </t>
  </si>
  <si>
    <t xml:space="preserve">Мебельный щит </t>
  </si>
  <si>
    <r>
      <rPr>
        <b/>
        <sz val="9"/>
        <rFont val="Arial"/>
        <family val="2"/>
        <charset val="204"/>
      </rPr>
      <t xml:space="preserve">Кол-во\Объём\Полезная S </t>
    </r>
    <r>
      <rPr>
        <sz val="9"/>
        <rFont val="Arial"/>
        <family val="2"/>
        <charset val="204"/>
      </rPr>
      <t>в 1 штуке</t>
    </r>
  </si>
  <si>
    <r>
      <t xml:space="preserve">Цена(руб) </t>
    </r>
    <r>
      <rPr>
        <b/>
        <sz val="10"/>
        <rFont val="Arial"/>
        <family val="2"/>
        <charset val="204"/>
      </rPr>
      <t xml:space="preserve">ОПТ  </t>
    </r>
  </si>
  <si>
    <r>
      <t xml:space="preserve">Цена(руб)    </t>
    </r>
    <r>
      <rPr>
        <b/>
        <sz val="10"/>
        <rFont val="Arial"/>
        <family val="2"/>
        <charset val="204"/>
      </rPr>
      <t>РОЗНИЦА</t>
    </r>
    <r>
      <rPr>
        <sz val="10"/>
        <rFont val="Arial"/>
        <family val="2"/>
        <charset val="204"/>
      </rPr>
      <t xml:space="preserve"> </t>
    </r>
  </si>
  <si>
    <t>1 шт</t>
  </si>
  <si>
    <t>BC</t>
  </si>
  <si>
    <t>Мебельный щит (площадка)</t>
  </si>
  <si>
    <t>Мебельный щит АА (экстра)</t>
  </si>
  <si>
    <t>АА</t>
  </si>
  <si>
    <t>Брус обрезной 1 сорт</t>
  </si>
  <si>
    <t>Рейка строганная</t>
  </si>
  <si>
    <r>
      <t xml:space="preserve">Цена(руб)    </t>
    </r>
    <r>
      <rPr>
        <b/>
        <sz val="10"/>
        <rFont val="Arial"/>
        <family val="2"/>
        <charset val="204"/>
      </rPr>
      <t>РОЗНИЦА</t>
    </r>
  </si>
  <si>
    <t>ВС</t>
  </si>
  <si>
    <t xml:space="preserve">Топливные пеллеты от производителя </t>
  </si>
  <si>
    <t>Зольность</t>
  </si>
  <si>
    <t>Диаметр</t>
  </si>
  <si>
    <t xml:space="preserve">Длина </t>
  </si>
  <si>
    <t xml:space="preserve">Влажность </t>
  </si>
  <si>
    <t>6,4% и ниже</t>
  </si>
  <si>
    <t>6 мм</t>
  </si>
  <si>
    <t xml:space="preserve">Белые ЭКСТРА </t>
  </si>
  <si>
    <t>10-50 мм</t>
  </si>
  <si>
    <t>До тонны</t>
  </si>
  <si>
    <t>от 20т</t>
  </si>
  <si>
    <t>Пеллеты фасованные по 15кг</t>
  </si>
  <si>
    <t>За тонну</t>
  </si>
  <si>
    <t>Стоимость</t>
  </si>
  <si>
    <t>От 10т</t>
  </si>
  <si>
    <t>От 20т</t>
  </si>
  <si>
    <t>Пеллеты в биг-бэгах</t>
  </si>
  <si>
    <t xml:space="preserve">За тонну </t>
  </si>
  <si>
    <t>За 1 шт\руб.</t>
  </si>
  <si>
    <t>ПРАЙС ОСИНА</t>
  </si>
  <si>
    <t xml:space="preserve">Вагонка осина </t>
  </si>
  <si>
    <t>А</t>
  </si>
  <si>
    <t>В</t>
  </si>
  <si>
    <t xml:space="preserve">Полок осина </t>
  </si>
  <si>
    <t>ПРАЙС Липа</t>
  </si>
  <si>
    <t>Вагонка липа</t>
  </si>
  <si>
    <t>Полок липа</t>
  </si>
  <si>
    <t xml:space="preserve">Ступени </t>
  </si>
  <si>
    <t xml:space="preserve">Экстра </t>
  </si>
  <si>
    <r>
      <rPr>
        <b/>
        <sz val="9"/>
        <rFont val="Arial"/>
        <family val="2"/>
        <charset val="204"/>
      </rPr>
      <t xml:space="preserve">Кол-во\Объём </t>
    </r>
    <r>
      <rPr>
        <sz val="9"/>
        <rFont val="Arial"/>
        <family val="2"/>
        <charset val="204"/>
      </rPr>
      <t>в 1 штуке</t>
    </r>
  </si>
  <si>
    <t>Подступенок</t>
  </si>
  <si>
    <t>Площадка</t>
  </si>
  <si>
    <t xml:space="preserve">Тетива </t>
  </si>
  <si>
    <t xml:space="preserve">Брус клееный </t>
  </si>
  <si>
    <t>Столб начальный Сосна кат.АА сращенный</t>
  </si>
  <si>
    <t>№1</t>
  </si>
  <si>
    <t>№2</t>
  </si>
  <si>
    <t>№3</t>
  </si>
  <si>
    <t>№4</t>
  </si>
  <si>
    <t>№5</t>
  </si>
  <si>
    <t>№6</t>
  </si>
  <si>
    <t>руб/шт</t>
  </si>
  <si>
    <t>Балясина деревянная Сосна кат.АА сращенная</t>
  </si>
  <si>
    <t>Заготовка для балясины Сосна кат.АА сращенная 50*50*900</t>
  </si>
  <si>
    <t>Заготовка для столба начального Сосна кат.АА сращенная 80*80*1200</t>
  </si>
  <si>
    <t>Подбалясенник Сосна АА сращенный / под 50 балясину / рейка в комплекте</t>
  </si>
  <si>
    <t>Поручень деревянный гладкий Сосна кат.АА сращенный / под 50 балясину</t>
  </si>
  <si>
    <t>руб/п.м.</t>
  </si>
  <si>
    <t>Погонажные изделия Ель/Сосна</t>
  </si>
  <si>
    <t>Наименование</t>
  </si>
  <si>
    <t>Размер</t>
  </si>
  <si>
    <t>Цена Опт</t>
  </si>
  <si>
    <t>Цена розница</t>
  </si>
  <si>
    <r>
      <t xml:space="preserve">Плинтус </t>
    </r>
    <r>
      <rPr>
        <sz val="11"/>
        <color rgb="FF000000"/>
        <rFont val="Arial"/>
        <family val="2"/>
        <charset val="204"/>
      </rPr>
      <t xml:space="preserve">деревянный Сосна АА сращенный </t>
    </r>
  </si>
  <si>
    <r>
      <t xml:space="preserve">Раскладка </t>
    </r>
    <r>
      <rPr>
        <sz val="11"/>
        <color rgb="FF000000"/>
        <rFont val="Arial"/>
        <family val="2"/>
        <charset val="204"/>
      </rPr>
      <t xml:space="preserve">деревянная Сосна АА сращенная  </t>
    </r>
  </si>
  <si>
    <r>
      <rPr>
        <b/>
        <sz val="11"/>
        <color rgb="FF000000"/>
        <rFont val="Arial"/>
        <family val="2"/>
        <charset val="204"/>
      </rPr>
      <t>Уголок</t>
    </r>
    <r>
      <rPr>
        <sz val="11"/>
        <color rgb="FF000000"/>
        <rFont val="Arial"/>
        <family val="2"/>
        <charset val="204"/>
      </rPr>
      <t xml:space="preserve"> деревянный равносторонний Сосна АА сращенный </t>
    </r>
  </si>
  <si>
    <r>
      <rPr>
        <b/>
        <sz val="11"/>
        <color rgb="FF000000"/>
        <rFont val="Arial"/>
        <family val="2"/>
        <charset val="204"/>
      </rPr>
      <t>Наличник</t>
    </r>
    <r>
      <rPr>
        <sz val="11"/>
        <color rgb="FF000000"/>
        <rFont val="Arial"/>
        <family val="2"/>
        <charset val="204"/>
      </rPr>
      <t xml:space="preserve"> деревянный Сосна АА сращенный </t>
    </r>
  </si>
  <si>
    <r>
      <rPr>
        <b/>
        <sz val="11"/>
        <color rgb="FF000000"/>
        <rFont val="Arial"/>
        <family val="2"/>
        <charset val="204"/>
      </rPr>
      <t xml:space="preserve">Добор </t>
    </r>
    <r>
      <rPr>
        <sz val="11"/>
        <color rgb="FF000000"/>
        <rFont val="Arial"/>
        <family val="2"/>
        <charset val="204"/>
      </rPr>
      <t>деревянный Сосна АА сращенный</t>
    </r>
  </si>
  <si>
    <t xml:space="preserve">Без НДС </t>
  </si>
  <si>
    <t>С НДС</t>
  </si>
  <si>
    <t>От 1т до 5т</t>
  </si>
  <si>
    <t>От 5т</t>
  </si>
  <si>
    <t>до 10т</t>
  </si>
  <si>
    <t>от 10т</t>
  </si>
  <si>
    <t>Топливные брикеты березовые белые 10кг</t>
  </si>
  <si>
    <t>130 руб</t>
  </si>
  <si>
    <t>Дверное полотно Ель филенчатое АВ</t>
  </si>
  <si>
    <t>60 см</t>
  </si>
  <si>
    <t>70 см</t>
  </si>
  <si>
    <t xml:space="preserve">80 см </t>
  </si>
  <si>
    <t xml:space="preserve">90 см </t>
  </si>
  <si>
    <t>Ширина</t>
  </si>
  <si>
    <t>Руб\шт</t>
  </si>
  <si>
    <t xml:space="preserve">9мм </t>
  </si>
  <si>
    <t xml:space="preserve">12мм </t>
  </si>
  <si>
    <r>
      <t xml:space="preserve">Цена(руб)     </t>
    </r>
    <r>
      <rPr>
        <b/>
        <sz val="10"/>
        <rFont val="Arial"/>
        <family val="2"/>
        <charset val="204"/>
      </rPr>
      <t xml:space="preserve">ОПТ  </t>
    </r>
  </si>
  <si>
    <t xml:space="preserve">Цена(руб)     ОПТ  </t>
  </si>
  <si>
    <t>М2</t>
  </si>
  <si>
    <t>Упаковка</t>
  </si>
  <si>
    <t>Цена (руб) розница</t>
  </si>
  <si>
    <t>Экстра (0)</t>
  </si>
  <si>
    <t>А (|)</t>
  </si>
  <si>
    <t>АВ (||)</t>
  </si>
  <si>
    <t>Склад: МО, г. Голицыно, Петровское ш. 54</t>
  </si>
  <si>
    <t>Отдел продаж: +7(921) 141-22-22, +7 (921) 828-20-04, +7 (921) 838-04-03</t>
  </si>
  <si>
    <r>
      <rPr>
        <b/>
        <sz val="11"/>
        <color rgb="FF000000"/>
        <rFont val="Arial"/>
        <family val="2"/>
        <charset val="204"/>
      </rPr>
      <t>Дверная коробка</t>
    </r>
    <r>
      <rPr>
        <sz val="11"/>
        <color rgb="FF000000"/>
        <rFont val="Arial"/>
        <family val="2"/>
        <charset val="204"/>
      </rPr>
      <t xml:space="preserve"> Сосна АА сращенная 30*70*2100 </t>
    </r>
  </si>
  <si>
    <t>руб/ шт</t>
  </si>
  <si>
    <r>
      <rPr>
        <b/>
        <sz val="11"/>
        <color rgb="FF000000"/>
        <rFont val="Arial"/>
        <family val="2"/>
        <charset val="204"/>
      </rPr>
      <t>Галтель Липа Экстра</t>
    </r>
    <r>
      <rPr>
        <sz val="11"/>
        <color rgb="FF000000"/>
        <rFont val="Arial"/>
        <family val="2"/>
        <charset val="204"/>
      </rPr>
      <t xml:space="preserve"> (0/I) массив / фигурная 13*27*2500</t>
    </r>
  </si>
  <si>
    <t>Стоимость за 1шт</t>
  </si>
  <si>
    <t>Террасная доска вельвет Лиственница кат.С</t>
  </si>
  <si>
    <t>27 * 143 мм * 3000</t>
  </si>
  <si>
    <t>27 * 143 мм * 4000</t>
  </si>
  <si>
    <t>670 руб</t>
  </si>
  <si>
    <t>890 руб</t>
  </si>
  <si>
    <t>Строганная продукция Ель / Сосна 01.04.2024</t>
  </si>
  <si>
    <t>Брус обрезной 2 сорт</t>
  </si>
  <si>
    <t>Толщина</t>
  </si>
  <si>
    <r>
      <t xml:space="preserve">OSB-3 </t>
    </r>
    <r>
      <rPr>
        <b/>
        <sz val="14"/>
        <color rgb="FF000000"/>
        <rFont val="Calibri"/>
        <family val="2"/>
        <charset val="204"/>
        <scheme val="minor"/>
      </rPr>
      <t>1250*2500 мм</t>
    </r>
  </si>
  <si>
    <t xml:space="preserve">Цена за лист </t>
  </si>
  <si>
    <t>1560 за м2</t>
  </si>
  <si>
    <t>40 * 300 * 1000</t>
  </si>
  <si>
    <t>40 * 300 * 1200</t>
  </si>
  <si>
    <t>Ступень Лиственница кат.АЕ сращенный закр.шип лам.30 мм / толщ.40 мм</t>
  </si>
  <si>
    <t>1576 руб</t>
  </si>
  <si>
    <t>1866 руб</t>
  </si>
  <si>
    <t>Лестничные элементы 01.04.2024</t>
  </si>
  <si>
    <t>750 рублей</t>
  </si>
  <si>
    <t>950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</si>
</sst>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"/>
    <numFmt numFmtId="166" formatCode="0.0000"/>
    <numFmt numFmtId="167" formatCode="#,##0\ [$₽-419]"/>
    <numFmt numFmtId="168" formatCode="0.0%"/>
  </numFmts>
  <fonts count="46" x14ac:knownFonts="1">
    <font>
      <sz val="11"/>
      <color rgb="FF000000"/>
      <name val="Calibri"/>
      <scheme val="minor"/>
    </font>
    <font>
      <b/>
      <sz val="16"/>
      <name val="Arial"/>
      <family val="2"/>
      <charset val="204"/>
    </font>
    <font>
      <sz val="11"/>
      <name val="Arial"/>
      <family val="2"/>
      <charset val="204"/>
    </font>
    <font>
      <b/>
      <sz val="14"/>
      <name val="Arial"/>
      <family val="2"/>
      <charset val="204"/>
    </font>
    <font>
      <sz val="11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sz val="12"/>
      <name val="Arial"/>
      <family val="2"/>
      <charset val="204"/>
    </font>
    <font>
      <sz val="12"/>
      <color rgb="FFA5A5A5"/>
      <name val="Arial"/>
      <family val="2"/>
      <charset val="204"/>
    </font>
    <font>
      <sz val="11"/>
      <color rgb="FFA5A5A5"/>
      <name val="Arial"/>
      <family val="2"/>
      <charset val="204"/>
    </font>
    <font>
      <b/>
      <sz val="11"/>
      <color rgb="FF333333"/>
      <name val="Arial"/>
      <family val="2"/>
      <charset val="204"/>
    </font>
    <font>
      <u/>
      <sz val="11"/>
      <name val="Calibri"/>
      <family val="2"/>
      <charset val="204"/>
    </font>
    <font>
      <b/>
      <sz val="18"/>
      <name val="Arial"/>
      <family val="2"/>
      <charset val="204"/>
    </font>
    <font>
      <sz val="11"/>
      <color rgb="FFD8D8D8"/>
      <name val="Arial"/>
      <family val="2"/>
      <charset val="204"/>
    </font>
    <font>
      <sz val="11"/>
      <color rgb="FFF2F2F2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1"/>
      <name val="Calibri"/>
      <family val="2"/>
      <charset val="204"/>
    </font>
    <font>
      <b/>
      <sz val="9"/>
      <name val="Arial"/>
      <family val="2"/>
      <charset val="204"/>
    </font>
    <font>
      <sz val="9"/>
      <name val="Calibri"/>
      <family val="2"/>
      <charset val="204"/>
    </font>
    <font>
      <b/>
      <sz val="16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8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22"/>
      <color rgb="FF000000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11"/>
      <color theme="0" tint="-0.14999847407452621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8"/>
      <color rgb="FF000000"/>
      <name val="Arial"/>
      <family val="2"/>
      <charset val="204"/>
    </font>
    <font>
      <b/>
      <sz val="12"/>
      <color rgb="FF000000"/>
      <name val="Calibri"/>
      <family val="2"/>
      <charset val="204"/>
      <scheme val="minor"/>
    </font>
    <font>
      <b/>
      <sz val="16"/>
      <color rgb="FF000000"/>
      <name val="Calibri"/>
      <family val="2"/>
      <charset val="204"/>
      <scheme val="minor"/>
    </font>
    <font>
      <sz val="16"/>
      <color rgb="FF000000"/>
      <name val="Calibri"/>
      <family val="2"/>
      <charset val="204"/>
      <scheme val="minor"/>
    </font>
    <font>
      <sz val="18"/>
      <color rgb="FF000000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0" tint="-0.34998626667073579"/>
      <name val="Arial"/>
      <family val="2"/>
      <charset val="204"/>
    </font>
    <font>
      <sz val="11"/>
      <color theme="0" tint="-0.34998626667073579"/>
      <name val="Arial"/>
      <family val="2"/>
      <charset val="204"/>
    </font>
    <font>
      <sz val="11"/>
      <color theme="1"/>
      <name val="Arial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99FF99"/>
        <bgColor rgb="FF99FF9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99FF99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66FF66"/>
        <bgColor rgb="FF99FF99"/>
      </patternFill>
    </fill>
    <fill>
      <patternFill patternType="solid">
        <fgColor rgb="FFC0C0C0"/>
        <bgColor rgb="FFD8D8D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D8D8D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2F2F2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FF66"/>
        <bgColor indexed="64"/>
      </patternFill>
    </fill>
  </fills>
  <borders count="17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5" fillId="0" borderId="37"/>
  </cellStyleXfs>
  <cellXfs count="1196">
    <xf numFmtId="0" fontId="0" fillId="0" borderId="0" xfId="0" applyFont="1" applyAlignment="1"/>
    <xf numFmtId="0" fontId="2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2" borderId="4" xfId="0" applyFont="1" applyFill="1" applyBorder="1" applyAlignment="1">
      <alignment horizontal="center" vertical="top" wrapText="1"/>
    </xf>
    <xf numFmtId="0" fontId="7" fillId="0" borderId="0" xfId="0" applyFont="1"/>
    <xf numFmtId="0" fontId="8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/>
    </xf>
    <xf numFmtId="2" fontId="11" fillId="0" borderId="6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/>
    </xf>
    <xf numFmtId="2" fontId="11" fillId="0" borderId="10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165" fontId="18" fillId="3" borderId="5" xfId="0" applyNumberFormat="1" applyFont="1" applyFill="1" applyBorder="1" applyAlignment="1">
      <alignment horizontal="center" vertical="center" wrapText="1"/>
    </xf>
    <xf numFmtId="1" fontId="18" fillId="3" borderId="2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66" fontId="6" fillId="0" borderId="9" xfId="0" applyNumberFormat="1" applyFont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 wrapText="1"/>
    </xf>
    <xf numFmtId="1" fontId="6" fillId="4" borderId="16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 wrapText="1"/>
    </xf>
    <xf numFmtId="1" fontId="6" fillId="0" borderId="9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5" fontId="6" fillId="2" borderId="8" xfId="0" applyNumberFormat="1" applyFont="1" applyFill="1" applyBorder="1" applyAlignment="1">
      <alignment horizontal="center" vertical="center" wrapText="1"/>
    </xf>
    <xf numFmtId="1" fontId="6" fillId="2" borderId="9" xfId="0" applyNumberFormat="1" applyFont="1" applyFill="1" applyBorder="1" applyAlignment="1">
      <alignment horizontal="center" vertical="center" wrapText="1"/>
    </xf>
    <xf numFmtId="1" fontId="6" fillId="4" borderId="20" xfId="0" applyNumberFormat="1" applyFont="1" applyFill="1" applyBorder="1" applyAlignment="1">
      <alignment horizontal="center" vertical="center" wrapText="1"/>
    </xf>
    <xf numFmtId="165" fontId="6" fillId="0" borderId="11" xfId="0" applyNumberFormat="1" applyFont="1" applyBorder="1" applyAlignment="1">
      <alignment horizontal="center" vertical="center" wrapText="1"/>
    </xf>
    <xf numFmtId="1" fontId="6" fillId="0" borderId="22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66" fontId="6" fillId="0" borderId="22" xfId="0" applyNumberFormat="1" applyFont="1" applyBorder="1" applyAlignment="1">
      <alignment horizontal="center" vertical="center" wrapText="1"/>
    </xf>
    <xf numFmtId="2" fontId="6" fillId="0" borderId="23" xfId="0" applyNumberFormat="1" applyFont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5" fontId="6" fillId="3" borderId="5" xfId="0" applyNumberFormat="1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 wrapText="1"/>
    </xf>
    <xf numFmtId="2" fontId="5" fillId="3" borderId="8" xfId="0" applyNumberFormat="1" applyFont="1" applyFill="1" applyBorder="1" applyAlignment="1">
      <alignment horizontal="center" vertical="top" wrapText="1"/>
    </xf>
    <xf numFmtId="0" fontId="7" fillId="4" borderId="9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3" borderId="9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  <xf numFmtId="1" fontId="6" fillId="4" borderId="9" xfId="0" applyNumberFormat="1" applyFont="1" applyFill="1" applyBorder="1" applyAlignment="1">
      <alignment horizontal="center" vertical="center" wrapText="1"/>
    </xf>
    <xf numFmtId="0" fontId="6" fillId="0" borderId="21" xfId="0" applyFont="1" applyBorder="1" applyAlignment="1">
      <alignment vertical="center"/>
    </xf>
    <xf numFmtId="1" fontId="6" fillId="4" borderId="25" xfId="0" applyNumberFormat="1" applyFont="1" applyFill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1" fontId="6" fillId="0" borderId="24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0" fillId="0" borderId="0" xfId="0" applyFont="1" applyAlignment="1"/>
    <xf numFmtId="0" fontId="5" fillId="3" borderId="42" xfId="0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top" wrapText="1"/>
    </xf>
    <xf numFmtId="1" fontId="6" fillId="0" borderId="44" xfId="1" applyNumberFormat="1" applyFont="1" applyBorder="1" applyAlignment="1">
      <alignment horizontal="center" vertical="center" wrapText="1"/>
    </xf>
    <xf numFmtId="0" fontId="7" fillId="3" borderId="31" xfId="1" applyFont="1" applyFill="1" applyBorder="1" applyAlignment="1">
      <alignment horizontal="center" vertical="top" wrapText="1"/>
    </xf>
    <xf numFmtId="1" fontId="6" fillId="5" borderId="9" xfId="1" applyNumberFormat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1" fontId="6" fillId="6" borderId="25" xfId="1" applyNumberFormat="1" applyFont="1" applyFill="1" applyBorder="1" applyAlignment="1">
      <alignment horizontal="center" vertical="center" wrapText="1"/>
    </xf>
    <xf numFmtId="0" fontId="6" fillId="5" borderId="46" xfId="1" applyFont="1" applyFill="1" applyBorder="1" applyAlignment="1">
      <alignment horizontal="center" vertical="center" wrapText="1"/>
    </xf>
    <xf numFmtId="166" fontId="6" fillId="5" borderId="25" xfId="1" applyNumberFormat="1" applyFont="1" applyFill="1" applyBorder="1" applyAlignment="1">
      <alignment horizontal="center" vertical="center" wrapText="1"/>
    </xf>
    <xf numFmtId="2" fontId="6" fillId="5" borderId="44" xfId="1" applyNumberFormat="1" applyFont="1" applyFill="1" applyBorder="1" applyAlignment="1">
      <alignment horizontal="center" vertical="center" wrapText="1"/>
    </xf>
    <xf numFmtId="2" fontId="6" fillId="5" borderId="28" xfId="1" applyNumberFormat="1" applyFont="1" applyFill="1" applyBorder="1" applyAlignment="1">
      <alignment horizontal="center" vertical="center" wrapText="1"/>
    </xf>
    <xf numFmtId="0" fontId="2" fillId="4" borderId="50" xfId="1" applyFont="1" applyFill="1" applyBorder="1" applyAlignment="1">
      <alignment horizontal="center" vertical="top" wrapText="1"/>
    </xf>
    <xf numFmtId="0" fontId="0" fillId="0" borderId="0" xfId="0" applyFont="1" applyAlignment="1"/>
    <xf numFmtId="1" fontId="6" fillId="11" borderId="7" xfId="0" applyNumberFormat="1" applyFont="1" applyFill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center" vertical="center"/>
    </xf>
    <xf numFmtId="1" fontId="6" fillId="11" borderId="20" xfId="0" applyNumberFormat="1" applyFont="1" applyFill="1" applyBorder="1" applyAlignment="1">
      <alignment horizontal="center" vertical="center" wrapText="1"/>
    </xf>
    <xf numFmtId="0" fontId="6" fillId="11" borderId="46" xfId="0" applyFont="1" applyFill="1" applyBorder="1" applyAlignment="1">
      <alignment horizontal="center" vertical="center"/>
    </xf>
    <xf numFmtId="1" fontId="5" fillId="11" borderId="16" xfId="0" applyNumberFormat="1" applyFont="1" applyFill="1" applyBorder="1" applyAlignment="1">
      <alignment horizontal="center" vertical="center" wrapText="1"/>
    </xf>
    <xf numFmtId="1" fontId="5" fillId="11" borderId="57" xfId="0" applyNumberFormat="1" applyFont="1" applyFill="1" applyBorder="1" applyAlignment="1">
      <alignment horizontal="center" vertical="center" wrapText="1"/>
    </xf>
    <xf numFmtId="1" fontId="5" fillId="11" borderId="45" xfId="0" applyNumberFormat="1" applyFont="1" applyFill="1" applyBorder="1" applyAlignment="1">
      <alignment horizontal="center" vertical="center" wrapText="1"/>
    </xf>
    <xf numFmtId="1" fontId="5" fillId="11" borderId="41" xfId="0" applyNumberFormat="1" applyFont="1" applyFill="1" applyBorder="1" applyAlignment="1">
      <alignment horizontal="center" vertical="center" wrapText="1"/>
    </xf>
    <xf numFmtId="1" fontId="5" fillId="11" borderId="50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165" fontId="6" fillId="2" borderId="24" xfId="0" applyNumberFormat="1" applyFont="1" applyFill="1" applyBorder="1" applyAlignment="1">
      <alignment horizontal="center" vertical="center" wrapText="1"/>
    </xf>
    <xf numFmtId="1" fontId="6" fillId="2" borderId="25" xfId="0" applyNumberFormat="1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166" fontId="6" fillId="0" borderId="25" xfId="0" applyNumberFormat="1" applyFont="1" applyBorder="1" applyAlignment="1">
      <alignment horizontal="center" vertical="center" wrapText="1"/>
    </xf>
    <xf numFmtId="2" fontId="6" fillId="0" borderId="46" xfId="0" applyNumberFormat="1" applyFont="1" applyBorder="1" applyAlignment="1">
      <alignment horizontal="center" vertical="center" wrapText="1"/>
    </xf>
    <xf numFmtId="1" fontId="6" fillId="0" borderId="45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165" fontId="6" fillId="0" borderId="53" xfId="0" applyNumberFormat="1" applyFont="1" applyBorder="1" applyAlignment="1">
      <alignment horizontal="center" vertical="center" wrapText="1"/>
    </xf>
    <xf numFmtId="1" fontId="6" fillId="0" borderId="54" xfId="0" applyNumberFormat="1" applyFont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166" fontId="6" fillId="0" borderId="54" xfId="0" applyNumberFormat="1" applyFont="1" applyBorder="1" applyAlignment="1">
      <alignment horizontal="center" vertical="center" wrapText="1"/>
    </xf>
    <xf numFmtId="2" fontId="6" fillId="0" borderId="56" xfId="0" applyNumberFormat="1" applyFont="1" applyBorder="1" applyAlignment="1">
      <alignment horizontal="center" vertical="center" wrapText="1"/>
    </xf>
    <xf numFmtId="1" fontId="6" fillId="0" borderId="53" xfId="0" applyNumberFormat="1" applyFont="1" applyBorder="1" applyAlignment="1">
      <alignment horizontal="center" vertical="center" wrapText="1"/>
    </xf>
    <xf numFmtId="1" fontId="6" fillId="0" borderId="57" xfId="0" applyNumberFormat="1" applyFont="1" applyBorder="1" applyAlignment="1">
      <alignment horizontal="center" vertical="center" wrapText="1"/>
    </xf>
    <xf numFmtId="1" fontId="6" fillId="0" borderId="50" xfId="0" applyNumberFormat="1" applyFont="1" applyBorder="1" applyAlignment="1">
      <alignment horizontal="center" vertical="center" wrapText="1"/>
    </xf>
    <xf numFmtId="1" fontId="6" fillId="0" borderId="51" xfId="0" applyNumberFormat="1" applyFont="1" applyBorder="1" applyAlignment="1">
      <alignment horizontal="center" vertical="center" wrapText="1"/>
    </xf>
    <xf numFmtId="1" fontId="6" fillId="4" borderId="51" xfId="0" applyNumberFormat="1" applyFont="1" applyFill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 wrapText="1"/>
    </xf>
    <xf numFmtId="1" fontId="6" fillId="0" borderId="77" xfId="0" applyNumberFormat="1" applyFont="1" applyBorder="1" applyAlignment="1">
      <alignment horizontal="center" vertical="center" wrapText="1"/>
    </xf>
    <xf numFmtId="0" fontId="6" fillId="2" borderId="78" xfId="0" applyFont="1" applyFill="1" applyBorder="1" applyAlignment="1">
      <alignment horizontal="center" vertical="center" wrapText="1"/>
    </xf>
    <xf numFmtId="2" fontId="6" fillId="0" borderId="80" xfId="0" applyNumberFormat="1" applyFont="1" applyBorder="1" applyAlignment="1">
      <alignment horizontal="center" vertical="center" wrapText="1"/>
    </xf>
    <xf numFmtId="1" fontId="6" fillId="4" borderId="74" xfId="0" applyNumberFormat="1" applyFont="1" applyFill="1" applyBorder="1" applyAlignment="1">
      <alignment horizontal="center" vertical="center" wrapText="1"/>
    </xf>
    <xf numFmtId="0" fontId="6" fillId="0" borderId="78" xfId="0" applyFont="1" applyBorder="1" applyAlignment="1">
      <alignment horizontal="center" vertical="center"/>
    </xf>
    <xf numFmtId="1" fontId="6" fillId="0" borderId="79" xfId="0" applyNumberFormat="1" applyFont="1" applyBorder="1" applyAlignment="1">
      <alignment horizontal="center" vertical="center" wrapText="1"/>
    </xf>
    <xf numFmtId="1" fontId="6" fillId="0" borderId="58" xfId="0" applyNumberFormat="1" applyFont="1" applyBorder="1" applyAlignment="1">
      <alignment horizontal="center" vertical="center" wrapText="1"/>
    </xf>
    <xf numFmtId="2" fontId="6" fillId="0" borderId="82" xfId="0" applyNumberFormat="1" applyFont="1" applyBorder="1" applyAlignment="1">
      <alignment horizontal="center" vertical="center" wrapText="1"/>
    </xf>
    <xf numFmtId="1" fontId="6" fillId="0" borderId="81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5" fillId="6" borderId="43" xfId="0" applyFont="1" applyFill="1" applyBorder="1" applyAlignment="1">
      <alignment vertical="center"/>
    </xf>
    <xf numFmtId="0" fontId="6" fillId="5" borderId="24" xfId="0" applyFont="1" applyFill="1" applyBorder="1" applyAlignment="1">
      <alignment horizontal="center" vertical="center" wrapText="1"/>
    </xf>
    <xf numFmtId="166" fontId="6" fillId="5" borderId="25" xfId="0" applyNumberFormat="1" applyFont="1" applyFill="1" applyBorder="1" applyAlignment="1">
      <alignment horizontal="center" vertical="center" wrapText="1"/>
    </xf>
    <xf numFmtId="2" fontId="6" fillId="5" borderId="46" xfId="0" applyNumberFormat="1" applyFont="1" applyFill="1" applyBorder="1" applyAlignment="1">
      <alignment horizontal="center" vertical="center" wrapText="1"/>
    </xf>
    <xf numFmtId="1" fontId="6" fillId="5" borderId="24" xfId="0" applyNumberFormat="1" applyFont="1" applyFill="1" applyBorder="1" applyAlignment="1">
      <alignment horizontal="center" vertical="center" wrapText="1"/>
    </xf>
    <xf numFmtId="1" fontId="6" fillId="5" borderId="45" xfId="0" applyNumberFormat="1" applyFont="1" applyFill="1" applyBorder="1" applyAlignment="1">
      <alignment horizontal="center" vertical="center" wrapText="1"/>
    </xf>
    <xf numFmtId="0" fontId="6" fillId="0" borderId="52" xfId="0" applyFont="1" applyBorder="1" applyAlignment="1">
      <alignment vertical="center"/>
    </xf>
    <xf numFmtId="1" fontId="6" fillId="4" borderId="57" xfId="0" applyNumberFormat="1" applyFont="1" applyFill="1" applyBorder="1" applyAlignment="1">
      <alignment horizontal="center" vertical="center" wrapText="1"/>
    </xf>
    <xf numFmtId="1" fontId="6" fillId="4" borderId="45" xfId="0" applyNumberFormat="1" applyFont="1" applyFill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165" fontId="6" fillId="6" borderId="24" xfId="0" applyNumberFormat="1" applyFont="1" applyFill="1" applyBorder="1" applyAlignment="1">
      <alignment horizontal="center" vertical="center" wrapText="1"/>
    </xf>
    <xf numFmtId="1" fontId="6" fillId="6" borderId="25" xfId="0" applyNumberFormat="1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1" fontId="6" fillId="13" borderId="16" xfId="0" applyNumberFormat="1" applyFont="1" applyFill="1" applyBorder="1" applyAlignment="1">
      <alignment horizontal="center" vertical="center" wrapText="1"/>
    </xf>
    <xf numFmtId="1" fontId="6" fillId="13" borderId="45" xfId="0" applyNumberFormat="1" applyFont="1" applyFill="1" applyBorder="1" applyAlignment="1">
      <alignment horizontal="center" vertical="center" wrapText="1"/>
    </xf>
    <xf numFmtId="1" fontId="6" fillId="13" borderId="57" xfId="0" applyNumberFormat="1" applyFont="1" applyFill="1" applyBorder="1" applyAlignment="1">
      <alignment horizontal="center" vertical="center" wrapText="1"/>
    </xf>
    <xf numFmtId="1" fontId="6" fillId="0" borderId="26" xfId="0" applyNumberFormat="1" applyFont="1" applyBorder="1" applyAlignment="1">
      <alignment horizontal="center" vertical="center" wrapText="1"/>
    </xf>
    <xf numFmtId="0" fontId="5" fillId="0" borderId="52" xfId="0" applyFont="1" applyBorder="1" applyAlignment="1">
      <alignment vertical="center"/>
    </xf>
    <xf numFmtId="0" fontId="6" fillId="0" borderId="43" xfId="0" applyFont="1" applyBorder="1"/>
    <xf numFmtId="165" fontId="6" fillId="0" borderId="24" xfId="0" applyNumberFormat="1" applyFont="1" applyBorder="1" applyAlignment="1">
      <alignment horizontal="center" vertical="center" wrapText="1"/>
    </xf>
    <xf numFmtId="1" fontId="6" fillId="0" borderId="25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52" xfId="0" applyFont="1" applyBorder="1"/>
    <xf numFmtId="0" fontId="5" fillId="2" borderId="43" xfId="0" applyFont="1" applyFill="1" applyBorder="1"/>
    <xf numFmtId="0" fontId="6" fillId="2" borderId="43" xfId="0" applyFont="1" applyFill="1" applyBorder="1"/>
    <xf numFmtId="0" fontId="6" fillId="5" borderId="43" xfId="0" applyFont="1" applyFill="1" applyBorder="1"/>
    <xf numFmtId="165" fontId="6" fillId="5" borderId="24" xfId="0" applyNumberFormat="1" applyFont="1" applyFill="1" applyBorder="1" applyAlignment="1">
      <alignment horizontal="center" vertical="center" wrapText="1"/>
    </xf>
    <xf numFmtId="1" fontId="6" fillId="5" borderId="25" xfId="0" applyNumberFormat="1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1" fontId="6" fillId="5" borderId="9" xfId="0" applyNumberFormat="1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166" fontId="6" fillId="5" borderId="9" xfId="0" applyNumberFormat="1" applyFont="1" applyFill="1" applyBorder="1" applyAlignment="1">
      <alignment horizontal="center" vertical="center" wrapText="1"/>
    </xf>
    <xf numFmtId="2" fontId="6" fillId="5" borderId="10" xfId="0" applyNumberFormat="1" applyFont="1" applyFill="1" applyBorder="1" applyAlignment="1">
      <alignment horizontal="center" vertical="center" wrapText="1"/>
    </xf>
    <xf numFmtId="1" fontId="6" fillId="5" borderId="8" xfId="0" applyNumberFormat="1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/>
    </xf>
    <xf numFmtId="0" fontId="0" fillId="5" borderId="0" xfId="0" applyFont="1" applyFill="1" applyAlignment="1"/>
    <xf numFmtId="1" fontId="6" fillId="4" borderId="10" xfId="0" applyNumberFormat="1" applyFont="1" applyFill="1" applyBorder="1" applyAlignment="1">
      <alignment horizontal="center" vertical="center" wrapText="1"/>
    </xf>
    <xf numFmtId="165" fontId="6" fillId="0" borderId="50" xfId="0" applyNumberFormat="1" applyFont="1" applyBorder="1" applyAlignment="1">
      <alignment horizontal="center" vertical="center" wrapText="1"/>
    </xf>
    <xf numFmtId="0" fontId="6" fillId="0" borderId="102" xfId="0" applyFont="1" applyBorder="1" applyAlignment="1">
      <alignment horizontal="center" vertical="center" wrapText="1"/>
    </xf>
    <xf numFmtId="0" fontId="6" fillId="0" borderId="103" xfId="0" applyFont="1" applyBorder="1" applyAlignment="1">
      <alignment horizontal="center" vertical="center" wrapText="1"/>
    </xf>
    <xf numFmtId="1" fontId="6" fillId="4" borderId="46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6" fillId="0" borderId="52" xfId="0" applyFont="1" applyBorder="1" applyAlignment="1">
      <alignment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2" borderId="43" xfId="0" applyFont="1" applyFill="1" applyBorder="1" applyAlignment="1">
      <alignment vertical="center" wrapText="1"/>
    </xf>
    <xf numFmtId="0" fontId="6" fillId="0" borderId="106" xfId="0" applyFont="1" applyBorder="1" applyAlignment="1">
      <alignment vertical="center" wrapText="1"/>
    </xf>
    <xf numFmtId="0" fontId="6" fillId="0" borderId="107" xfId="0" applyFont="1" applyBorder="1" applyAlignment="1">
      <alignment horizontal="center" vertical="center" wrapText="1"/>
    </xf>
    <xf numFmtId="1" fontId="6" fillId="4" borderId="110" xfId="0" applyNumberFormat="1" applyFont="1" applyFill="1" applyBorder="1" applyAlignment="1">
      <alignment horizontal="center" vertical="center" wrapText="1"/>
    </xf>
    <xf numFmtId="0" fontId="6" fillId="0" borderId="67" xfId="0" applyFont="1" applyBorder="1" applyAlignment="1">
      <alignment vertical="center" wrapText="1"/>
    </xf>
    <xf numFmtId="1" fontId="6" fillId="4" borderId="56" xfId="0" applyNumberFormat="1" applyFont="1" applyFill="1" applyBorder="1" applyAlignment="1">
      <alignment horizontal="center" vertical="center" wrapText="1"/>
    </xf>
    <xf numFmtId="166" fontId="6" fillId="0" borderId="50" xfId="0" applyNumberFormat="1" applyFont="1" applyBorder="1" applyAlignment="1">
      <alignment horizontal="center" vertical="center" wrapText="1"/>
    </xf>
    <xf numFmtId="2" fontId="6" fillId="0" borderId="50" xfId="0" applyNumberFormat="1" applyFont="1" applyBorder="1" applyAlignment="1">
      <alignment horizontal="center" vertical="center" wrapText="1"/>
    </xf>
    <xf numFmtId="165" fontId="6" fillId="0" borderId="58" xfId="0" applyNumberFormat="1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166" fontId="6" fillId="0" borderId="58" xfId="0" applyNumberFormat="1" applyFont="1" applyBorder="1" applyAlignment="1">
      <alignment horizontal="center" vertical="center" wrapText="1"/>
    </xf>
    <xf numFmtId="2" fontId="6" fillId="0" borderId="58" xfId="0" applyNumberFormat="1" applyFont="1" applyBorder="1" applyAlignment="1">
      <alignment horizontal="center" vertical="center" wrapText="1"/>
    </xf>
    <xf numFmtId="1" fontId="6" fillId="5" borderId="54" xfId="0" applyNumberFormat="1" applyFont="1" applyFill="1" applyBorder="1" applyAlignment="1">
      <alignment horizontal="center" vertical="center" wrapText="1"/>
    </xf>
    <xf numFmtId="0" fontId="6" fillId="5" borderId="53" xfId="0" applyFont="1" applyFill="1" applyBorder="1" applyAlignment="1">
      <alignment horizontal="center" vertical="center" wrapText="1"/>
    </xf>
    <xf numFmtId="166" fontId="6" fillId="5" borderId="54" xfId="0" applyNumberFormat="1" applyFont="1" applyFill="1" applyBorder="1" applyAlignment="1">
      <alignment horizontal="center" vertical="center" wrapText="1"/>
    </xf>
    <xf numFmtId="2" fontId="6" fillId="5" borderId="56" xfId="0" applyNumberFormat="1" applyFont="1" applyFill="1" applyBorder="1" applyAlignment="1">
      <alignment horizontal="center" vertical="center" wrapText="1"/>
    </xf>
    <xf numFmtId="1" fontId="6" fillId="5" borderId="53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16" fillId="5" borderId="0" xfId="0" applyFont="1" applyFill="1" applyAlignment="1">
      <alignment horizontal="center" vertical="center"/>
    </xf>
    <xf numFmtId="0" fontId="6" fillId="5" borderId="43" xfId="0" applyFont="1" applyFill="1" applyBorder="1" applyAlignment="1">
      <alignment vertical="center"/>
    </xf>
    <xf numFmtId="0" fontId="6" fillId="5" borderId="20" xfId="0" applyFont="1" applyFill="1" applyBorder="1" applyAlignment="1">
      <alignment horizontal="center" vertical="center" wrapText="1"/>
    </xf>
    <xf numFmtId="1" fontId="6" fillId="4" borderId="54" xfId="0" applyNumberFormat="1" applyFont="1" applyFill="1" applyBorder="1" applyAlignment="1">
      <alignment horizontal="center" vertical="center" wrapText="1"/>
    </xf>
    <xf numFmtId="1" fontId="6" fillId="5" borderId="25" xfId="1" applyNumberFormat="1" applyFont="1" applyFill="1" applyBorder="1" applyAlignment="1">
      <alignment horizontal="center" vertical="center" wrapText="1"/>
    </xf>
    <xf numFmtId="1" fontId="6" fillId="4" borderId="51" xfId="1" applyNumberFormat="1" applyFont="1" applyFill="1" applyBorder="1" applyAlignment="1">
      <alignment horizontal="center" vertical="center" wrapText="1"/>
    </xf>
    <xf numFmtId="1" fontId="6" fillId="5" borderId="54" xfId="1" applyNumberFormat="1" applyFont="1" applyFill="1" applyBorder="1" applyAlignment="1">
      <alignment horizontal="center" vertical="center" wrapText="1"/>
    </xf>
    <xf numFmtId="0" fontId="6" fillId="5" borderId="56" xfId="1" applyFont="1" applyFill="1" applyBorder="1" applyAlignment="1">
      <alignment horizontal="center" vertical="center" wrapText="1"/>
    </xf>
    <xf numFmtId="2" fontId="6" fillId="5" borderId="71" xfId="1" applyNumberFormat="1" applyFont="1" applyFill="1" applyBorder="1" applyAlignment="1">
      <alignment horizontal="center" vertical="center" wrapText="1"/>
    </xf>
    <xf numFmtId="1" fontId="2" fillId="4" borderId="50" xfId="1" applyNumberFormat="1" applyFont="1" applyFill="1" applyBorder="1" applyAlignment="1">
      <alignment horizontal="center" vertical="top" wrapText="1"/>
    </xf>
    <xf numFmtId="0" fontId="0" fillId="0" borderId="0" xfId="0" applyFont="1" applyAlignment="1"/>
    <xf numFmtId="0" fontId="16" fillId="0" borderId="0" xfId="0" applyFont="1" applyAlignment="1">
      <alignment horizontal="center" vertical="center" wrapText="1"/>
    </xf>
    <xf numFmtId="0" fontId="0" fillId="0" borderId="0" xfId="0" applyFont="1" applyAlignment="1"/>
    <xf numFmtId="0" fontId="29" fillId="0" borderId="0" xfId="0" applyFont="1" applyAlignment="1"/>
    <xf numFmtId="0" fontId="28" fillId="0" borderId="79" xfId="0" applyFont="1" applyBorder="1" applyAlignment="1"/>
    <xf numFmtId="0" fontId="28" fillId="0" borderId="81" xfId="0" applyFont="1" applyBorder="1" applyAlignment="1"/>
    <xf numFmtId="0" fontId="0" fillId="0" borderId="37" xfId="0" applyFont="1" applyBorder="1" applyAlignment="1"/>
    <xf numFmtId="0" fontId="25" fillId="0" borderId="37" xfId="0" applyFont="1" applyBorder="1" applyAlignment="1"/>
    <xf numFmtId="0" fontId="30" fillId="0" borderId="50" xfId="0" applyFont="1" applyBorder="1" applyAlignment="1"/>
    <xf numFmtId="0" fontId="0" fillId="0" borderId="0" xfId="0"/>
    <xf numFmtId="0" fontId="7" fillId="14" borderId="116" xfId="0" applyFont="1" applyFill="1" applyBorder="1" applyAlignment="1">
      <alignment horizontal="center" vertical="center" wrapText="1"/>
    </xf>
    <xf numFmtId="165" fontId="2" fillId="14" borderId="24" xfId="0" applyNumberFormat="1" applyFont="1" applyFill="1" applyBorder="1" applyAlignment="1">
      <alignment horizontal="center" vertical="center" wrapText="1"/>
    </xf>
    <xf numFmtId="1" fontId="2" fillId="14" borderId="25" xfId="0" applyNumberFormat="1" applyFont="1" applyFill="1" applyBorder="1" applyAlignment="1">
      <alignment horizontal="center" vertical="center" wrapText="1"/>
    </xf>
    <xf numFmtId="0" fontId="2" fillId="14" borderId="47" xfId="0" applyFont="1" applyFill="1" applyBorder="1" applyAlignment="1">
      <alignment horizontal="center" vertical="center" wrapText="1"/>
    </xf>
    <xf numFmtId="0" fontId="4" fillId="12" borderId="117" xfId="0" applyFont="1" applyFill="1" applyBorder="1"/>
    <xf numFmtId="165" fontId="7" fillId="14" borderId="63" xfId="0" applyNumberFormat="1" applyFont="1" applyFill="1" applyBorder="1" applyAlignment="1">
      <alignment horizontal="center" vertical="top" wrapText="1"/>
    </xf>
    <xf numFmtId="1" fontId="7" fillId="14" borderId="68" xfId="0" applyNumberFormat="1" applyFont="1" applyFill="1" applyBorder="1" applyAlignment="1">
      <alignment horizontal="center" vertical="top" wrapText="1"/>
    </xf>
    <xf numFmtId="0" fontId="4" fillId="12" borderId="64" xfId="0" applyFont="1" applyFill="1" applyBorder="1"/>
    <xf numFmtId="0" fontId="7" fillId="14" borderId="63" xfId="0" applyFont="1" applyFill="1" applyBorder="1" applyAlignment="1">
      <alignment horizontal="center" vertical="top" wrapText="1"/>
    </xf>
    <xf numFmtId="2" fontId="7" fillId="14" borderId="68" xfId="0" applyNumberFormat="1" applyFont="1" applyFill="1" applyBorder="1" applyAlignment="1">
      <alignment horizontal="center" vertical="top" wrapText="1"/>
    </xf>
    <xf numFmtId="2" fontId="7" fillId="14" borderId="65" xfId="0" applyNumberFormat="1" applyFont="1" applyFill="1" applyBorder="1" applyAlignment="1">
      <alignment horizontal="center" vertical="top" wrapText="1"/>
    </xf>
    <xf numFmtId="0" fontId="5" fillId="0" borderId="51" xfId="0" applyFont="1" applyBorder="1"/>
    <xf numFmtId="165" fontId="6" fillId="0" borderId="51" xfId="0" applyNumberFormat="1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166" fontId="6" fillId="0" borderId="51" xfId="0" applyNumberFormat="1" applyFont="1" applyBorder="1" applyAlignment="1">
      <alignment horizontal="center" vertical="center" wrapText="1"/>
    </xf>
    <xf numFmtId="2" fontId="6" fillId="0" borderId="51" xfId="0" applyNumberFormat="1" applyFont="1" applyBorder="1" applyAlignment="1">
      <alignment horizontal="center" vertical="center" wrapText="1"/>
    </xf>
    <xf numFmtId="0" fontId="5" fillId="0" borderId="50" xfId="0" applyFont="1" applyBorder="1"/>
    <xf numFmtId="0" fontId="5" fillId="0" borderId="50" xfId="0" applyFont="1" applyBorder="1" applyAlignment="1">
      <alignment horizontal="center" vertical="center" wrapText="1"/>
    </xf>
    <xf numFmtId="0" fontId="5" fillId="0" borderId="58" xfId="0" applyFont="1" applyBorder="1"/>
    <xf numFmtId="0" fontId="5" fillId="0" borderId="58" xfId="0" applyFont="1" applyBorder="1" applyAlignment="1">
      <alignment horizontal="center" vertical="center" wrapText="1"/>
    </xf>
    <xf numFmtId="0" fontId="5" fillId="0" borderId="66" xfId="0" applyFont="1" applyBorder="1"/>
    <xf numFmtId="165" fontId="6" fillId="0" borderId="66" xfId="0" applyNumberFormat="1" applyFont="1" applyBorder="1" applyAlignment="1">
      <alignment horizontal="center" vertical="center" wrapText="1"/>
    </xf>
    <xf numFmtId="1" fontId="6" fillId="0" borderId="66" xfId="0" applyNumberFormat="1" applyFont="1" applyBorder="1" applyAlignment="1">
      <alignment horizontal="center" vertical="center" wrapText="1"/>
    </xf>
    <xf numFmtId="0" fontId="33" fillId="0" borderId="0" xfId="0" applyFont="1"/>
    <xf numFmtId="166" fontId="6" fillId="0" borderId="66" xfId="0" applyNumberFormat="1" applyFont="1" applyBorder="1" applyAlignment="1">
      <alignment horizontal="center" vertical="center" wrapText="1"/>
    </xf>
    <xf numFmtId="2" fontId="6" fillId="0" borderId="66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25" fillId="0" borderId="50" xfId="0" applyFont="1" applyBorder="1" applyAlignment="1">
      <alignment horizontal="center"/>
    </xf>
    <xf numFmtId="0" fontId="25" fillId="0" borderId="58" xfId="0" applyFont="1" applyBorder="1" applyAlignment="1">
      <alignment horizontal="center"/>
    </xf>
    <xf numFmtId="0" fontId="28" fillId="0" borderId="74" xfId="0" applyFont="1" applyBorder="1" applyAlignment="1">
      <alignment horizontal="center"/>
    </xf>
    <xf numFmtId="0" fontId="28" fillId="0" borderId="85" xfId="0" applyFont="1" applyBorder="1" applyAlignment="1">
      <alignment horizontal="center"/>
    </xf>
    <xf numFmtId="0" fontId="5" fillId="9" borderId="37" xfId="0" applyFont="1" applyFill="1" applyBorder="1" applyAlignment="1">
      <alignment horizontal="center" vertical="center" wrapText="1"/>
    </xf>
    <xf numFmtId="1" fontId="6" fillId="5" borderId="56" xfId="0" applyNumberFormat="1" applyFont="1" applyFill="1" applyBorder="1" applyAlignment="1">
      <alignment horizontal="center" vertical="center" wrapText="1"/>
    </xf>
    <xf numFmtId="1" fontId="6" fillId="5" borderId="50" xfId="0" applyNumberFormat="1" applyFont="1" applyFill="1" applyBorder="1" applyAlignment="1">
      <alignment horizontal="center" vertical="center" wrapText="1"/>
    </xf>
    <xf numFmtId="1" fontId="6" fillId="5" borderId="51" xfId="0" applyNumberFormat="1" applyFont="1" applyFill="1" applyBorder="1" applyAlignment="1">
      <alignment horizontal="center" vertical="center" wrapText="1"/>
    </xf>
    <xf numFmtId="1" fontId="6" fillId="5" borderId="58" xfId="0" applyNumberFormat="1" applyFont="1" applyFill="1" applyBorder="1" applyAlignment="1">
      <alignment horizontal="center" vertical="center" wrapText="1"/>
    </xf>
    <xf numFmtId="0" fontId="24" fillId="0" borderId="51" xfId="0" applyFont="1" applyBorder="1" applyAlignment="1">
      <alignment horizontal="center"/>
    </xf>
    <xf numFmtId="0" fontId="24" fillId="0" borderId="66" xfId="0" applyFont="1" applyBorder="1" applyAlignment="1">
      <alignment horizontal="center"/>
    </xf>
    <xf numFmtId="0" fontId="24" fillId="0" borderId="50" xfId="0" applyFont="1" applyBorder="1" applyAlignment="1">
      <alignment horizontal="center"/>
    </xf>
    <xf numFmtId="0" fontId="24" fillId="0" borderId="58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24" fillId="0" borderId="77" xfId="0" applyFont="1" applyBorder="1" applyAlignment="1">
      <alignment horizontal="center"/>
    </xf>
    <xf numFmtId="0" fontId="24" fillId="0" borderId="76" xfId="0" applyFont="1" applyBorder="1" applyAlignment="1">
      <alignment horizontal="center"/>
    </xf>
    <xf numFmtId="0" fontId="24" fillId="0" borderId="83" xfId="0" applyFont="1" applyBorder="1" applyAlignment="1">
      <alignment horizontal="center"/>
    </xf>
    <xf numFmtId="0" fontId="24" fillId="0" borderId="120" xfId="0" applyFont="1" applyBorder="1" applyAlignment="1">
      <alignment horizontal="center"/>
    </xf>
    <xf numFmtId="0" fontId="24" fillId="0" borderId="75" xfId="0" applyFont="1" applyBorder="1" applyAlignment="1">
      <alignment horizontal="center"/>
    </xf>
    <xf numFmtId="0" fontId="0" fillId="0" borderId="58" xfId="0" applyFont="1" applyBorder="1" applyAlignment="1">
      <alignment horizontal="center"/>
    </xf>
    <xf numFmtId="0" fontId="24" fillId="0" borderId="86" xfId="0" applyFont="1" applyBorder="1" applyAlignment="1">
      <alignment horizontal="center"/>
    </xf>
    <xf numFmtId="0" fontId="36" fillId="0" borderId="84" xfId="0" applyFont="1" applyBorder="1" applyAlignment="1">
      <alignment horizontal="center"/>
    </xf>
    <xf numFmtId="0" fontId="36" fillId="0" borderId="82" xfId="0" applyFont="1" applyBorder="1" applyAlignment="1">
      <alignment horizontal="center"/>
    </xf>
    <xf numFmtId="0" fontId="0" fillId="0" borderId="59" xfId="0" applyFont="1" applyBorder="1" applyAlignment="1">
      <alignment horizontal="center"/>
    </xf>
    <xf numFmtId="0" fontId="2" fillId="0" borderId="50" xfId="0" applyFont="1" applyBorder="1" applyAlignment="1">
      <alignment horizontal="center" vertical="center"/>
    </xf>
    <xf numFmtId="0" fontId="25" fillId="0" borderId="51" xfId="0" applyFont="1" applyBorder="1" applyAlignment="1">
      <alignment horizontal="center"/>
    </xf>
    <xf numFmtId="0" fontId="0" fillId="0" borderId="51" xfId="0" applyFont="1" applyBorder="1" applyAlignment="1">
      <alignment horizontal="center"/>
    </xf>
    <xf numFmtId="0" fontId="25" fillId="0" borderId="77" xfId="0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167" fontId="2" fillId="0" borderId="78" xfId="0" applyNumberFormat="1" applyFont="1" applyBorder="1" applyAlignment="1">
      <alignment horizontal="center" vertical="center"/>
    </xf>
    <xf numFmtId="167" fontId="2" fillId="0" borderId="80" xfId="0" applyNumberFormat="1" applyFont="1" applyBorder="1" applyAlignment="1">
      <alignment horizontal="center" vertical="center"/>
    </xf>
    <xf numFmtId="167" fontId="2" fillId="0" borderId="82" xfId="0" applyNumberFormat="1" applyFont="1" applyBorder="1" applyAlignment="1">
      <alignment horizontal="center" vertical="center"/>
    </xf>
    <xf numFmtId="167" fontId="2" fillId="0" borderId="84" xfId="0" applyNumberFormat="1" applyFont="1" applyBorder="1" applyAlignment="1">
      <alignment horizontal="center" vertical="center"/>
    </xf>
    <xf numFmtId="0" fontId="25" fillId="0" borderId="59" xfId="0" applyFont="1" applyBorder="1" applyAlignment="1">
      <alignment horizontal="center"/>
    </xf>
    <xf numFmtId="167" fontId="2" fillId="0" borderId="128" xfId="0" applyNumberFormat="1" applyFont="1" applyBorder="1" applyAlignment="1">
      <alignment horizontal="center" vertical="center"/>
    </xf>
    <xf numFmtId="0" fontId="35" fillId="0" borderId="77" xfId="0" applyFont="1" applyBorder="1" applyAlignment="1">
      <alignment horizontal="center"/>
    </xf>
    <xf numFmtId="0" fontId="35" fillId="0" borderId="78" xfId="0" applyFont="1" applyBorder="1" applyAlignment="1">
      <alignment horizontal="center"/>
    </xf>
    <xf numFmtId="0" fontId="35" fillId="0" borderId="58" xfId="0" applyFont="1" applyBorder="1" applyAlignment="1">
      <alignment horizontal="center"/>
    </xf>
    <xf numFmtId="0" fontId="35" fillId="0" borderId="82" xfId="0" applyFont="1" applyBorder="1" applyAlignment="1">
      <alignment horizontal="center"/>
    </xf>
    <xf numFmtId="0" fontId="2" fillId="0" borderId="7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34" fillId="0" borderId="132" xfId="0" applyFont="1" applyBorder="1" applyAlignment="1">
      <alignment horizontal="center"/>
    </xf>
    <xf numFmtId="0" fontId="35" fillId="0" borderId="88" xfId="0" applyFont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165" fontId="5" fillId="3" borderId="53" xfId="0" applyNumberFormat="1" applyFont="1" applyFill="1" applyBorder="1" applyAlignment="1">
      <alignment horizontal="center" vertical="center" wrapText="1"/>
    </xf>
    <xf numFmtId="1" fontId="5" fillId="3" borderId="54" xfId="0" applyNumberFormat="1" applyFont="1" applyFill="1" applyBorder="1" applyAlignment="1">
      <alignment horizontal="center" vertical="center" wrapText="1"/>
    </xf>
    <xf numFmtId="0" fontId="5" fillId="3" borderId="63" xfId="0" applyFont="1" applyFill="1" applyBorder="1" applyAlignment="1">
      <alignment horizontal="center" vertical="center" wrapText="1"/>
    </xf>
    <xf numFmtId="0" fontId="5" fillId="3" borderId="73" xfId="0" applyFont="1" applyFill="1" applyBorder="1" applyAlignment="1">
      <alignment horizontal="center" vertical="center" wrapText="1"/>
    </xf>
    <xf numFmtId="2" fontId="5" fillId="3" borderId="68" xfId="0" applyNumberFormat="1" applyFont="1" applyFill="1" applyBorder="1" applyAlignment="1">
      <alignment horizontal="center" vertical="center" wrapText="1"/>
    </xf>
    <xf numFmtId="2" fontId="21" fillId="3" borderId="65" xfId="0" applyNumberFormat="1" applyFont="1" applyFill="1" applyBorder="1" applyAlignment="1">
      <alignment horizontal="center" vertical="center" wrapText="1"/>
    </xf>
    <xf numFmtId="2" fontId="21" fillId="3" borderId="63" xfId="0" applyNumberFormat="1" applyFont="1" applyFill="1" applyBorder="1" applyAlignment="1">
      <alignment horizontal="center" vertical="center" wrapText="1"/>
    </xf>
    <xf numFmtId="0" fontId="5" fillId="4" borderId="73" xfId="0" applyFont="1" applyFill="1" applyBorder="1" applyAlignment="1">
      <alignment horizontal="center" vertical="center" wrapText="1"/>
    </xf>
    <xf numFmtId="0" fontId="5" fillId="6" borderId="55" xfId="0" applyFont="1" applyFill="1" applyBorder="1" applyAlignment="1">
      <alignment horizontal="center" vertical="center" wrapText="1"/>
    </xf>
    <xf numFmtId="0" fontId="0" fillId="0" borderId="0" xfId="0" applyFont="1" applyAlignment="1"/>
    <xf numFmtId="1" fontId="6" fillId="6" borderId="50" xfId="1" applyNumberFormat="1" applyFont="1" applyFill="1" applyBorder="1" applyAlignment="1">
      <alignment horizontal="center" vertical="center" wrapText="1"/>
    </xf>
    <xf numFmtId="1" fontId="2" fillId="4" borderId="51" xfId="1" applyNumberFormat="1" applyFont="1" applyFill="1" applyBorder="1" applyAlignment="1">
      <alignment horizontal="center" vertical="top" wrapText="1"/>
    </xf>
    <xf numFmtId="0" fontId="2" fillId="4" borderId="51" xfId="1" applyFont="1" applyFill="1" applyBorder="1" applyAlignment="1">
      <alignment horizontal="center" vertical="top" wrapText="1"/>
    </xf>
    <xf numFmtId="1" fontId="6" fillId="6" borderId="68" xfId="1" applyNumberFormat="1" applyFont="1" applyFill="1" applyBorder="1" applyAlignment="1">
      <alignment horizontal="center" vertical="center" wrapText="1"/>
    </xf>
    <xf numFmtId="1" fontId="2" fillId="4" borderId="58" xfId="1" applyNumberFormat="1" applyFont="1" applyFill="1" applyBorder="1" applyAlignment="1">
      <alignment horizontal="center" vertical="top" wrapText="1"/>
    </xf>
    <xf numFmtId="0" fontId="0" fillId="0" borderId="0" xfId="0" applyFont="1" applyAlignment="1"/>
    <xf numFmtId="0" fontId="0" fillId="0" borderId="0" xfId="0" applyFont="1" applyAlignment="1"/>
    <xf numFmtId="0" fontId="35" fillId="0" borderId="66" xfId="0" applyFont="1" applyBorder="1" applyAlignment="1">
      <alignment horizontal="center"/>
    </xf>
    <xf numFmtId="0" fontId="0" fillId="0" borderId="50" xfId="0" applyFont="1" applyBorder="1" applyAlignment="1"/>
    <xf numFmtId="0" fontId="30" fillId="0" borderId="77" xfId="0" applyFont="1" applyBorder="1"/>
    <xf numFmtId="0" fontId="30" fillId="0" borderId="78" xfId="0" applyFont="1" applyBorder="1"/>
    <xf numFmtId="0" fontId="30" fillId="0" borderId="87" xfId="0" applyFont="1" applyBorder="1"/>
    <xf numFmtId="0" fontId="30" fillId="0" borderId="82" xfId="0" applyFont="1" applyBorder="1"/>
    <xf numFmtId="0" fontId="31" fillId="0" borderId="51" xfId="0" applyFont="1" applyBorder="1"/>
    <xf numFmtId="0" fontId="31" fillId="0" borderId="50" xfId="0" applyFont="1" applyBorder="1"/>
    <xf numFmtId="0" fontId="31" fillId="0" borderId="80" xfId="0" applyFont="1" applyBorder="1"/>
    <xf numFmtId="0" fontId="31" fillId="5" borderId="50" xfId="0" applyFont="1" applyFill="1" applyBorder="1"/>
    <xf numFmtId="0" fontId="31" fillId="5" borderId="80" xfId="0" applyFont="1" applyFill="1" applyBorder="1"/>
    <xf numFmtId="0" fontId="31" fillId="0" borderId="137" xfId="0" applyFont="1" applyBorder="1" applyAlignment="1">
      <alignment horizontal="center"/>
    </xf>
    <xf numFmtId="0" fontId="31" fillId="0" borderId="59" xfId="0" applyFont="1" applyBorder="1"/>
    <xf numFmtId="0" fontId="31" fillId="0" borderId="128" xfId="0" applyFont="1" applyBorder="1"/>
    <xf numFmtId="0" fontId="31" fillId="0" borderId="84" xfId="0" applyFont="1" applyBorder="1"/>
    <xf numFmtId="0" fontId="31" fillId="0" borderId="58" xfId="0" applyFont="1" applyBorder="1"/>
    <xf numFmtId="0" fontId="31" fillId="0" borderId="82" xfId="0" applyFont="1" applyBorder="1"/>
    <xf numFmtId="0" fontId="31" fillId="0" borderId="140" xfId="0" applyFont="1" applyBorder="1" applyAlignment="1">
      <alignment horizontal="right"/>
    </xf>
    <xf numFmtId="0" fontId="31" fillId="0" borderId="136" xfId="0" applyFont="1" applyBorder="1" applyAlignment="1">
      <alignment horizontal="right"/>
    </xf>
    <xf numFmtId="0" fontId="31" fillId="0" borderId="140" xfId="0" applyFont="1" applyBorder="1" applyAlignment="1">
      <alignment horizontal="center"/>
    </xf>
    <xf numFmtId="0" fontId="31" fillId="0" borderId="37" xfId="0" applyFont="1" applyBorder="1"/>
    <xf numFmtId="0" fontId="38" fillId="0" borderId="50" xfId="0" applyFont="1" applyBorder="1" applyAlignment="1"/>
    <xf numFmtId="0" fontId="40" fillId="0" borderId="50" xfId="0" applyFont="1" applyBorder="1" applyAlignment="1"/>
    <xf numFmtId="0" fontId="30" fillId="0" borderId="0" xfId="0" applyFont="1" applyAlignment="1"/>
    <xf numFmtId="1" fontId="6" fillId="13" borderId="54" xfId="0" applyNumberFormat="1" applyFont="1" applyFill="1" applyBorder="1" applyAlignment="1">
      <alignment horizontal="center" vertical="center" wrapText="1"/>
    </xf>
    <xf numFmtId="1" fontId="5" fillId="11" borderId="54" xfId="0" applyNumberFormat="1" applyFont="1" applyFill="1" applyBorder="1" applyAlignment="1">
      <alignment horizontal="center" vertical="center" wrapText="1"/>
    </xf>
    <xf numFmtId="1" fontId="6" fillId="11" borderId="55" xfId="0" applyNumberFormat="1" applyFont="1" applyFill="1" applyBorder="1" applyAlignment="1">
      <alignment horizontal="center" vertical="center" wrapText="1"/>
    </xf>
    <xf numFmtId="1" fontId="6" fillId="11" borderId="64" xfId="0" applyNumberFormat="1" applyFont="1" applyFill="1" applyBorder="1" applyAlignment="1">
      <alignment horizontal="center" vertical="center" wrapText="1"/>
    </xf>
    <xf numFmtId="0" fontId="6" fillId="11" borderId="65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Font="1" applyAlignment="1"/>
    <xf numFmtId="0" fontId="31" fillId="0" borderId="0" xfId="0" applyFont="1" applyAlignment="1"/>
    <xf numFmtId="165" fontId="5" fillId="0" borderId="51" xfId="0" applyNumberFormat="1" applyFont="1" applyBorder="1" applyAlignment="1">
      <alignment horizontal="center" vertical="center" wrapText="1"/>
    </xf>
    <xf numFmtId="165" fontId="5" fillId="0" borderId="58" xfId="0" applyNumberFormat="1" applyFont="1" applyBorder="1" applyAlignment="1">
      <alignment horizontal="center" vertical="center" wrapText="1"/>
    </xf>
    <xf numFmtId="2" fontId="6" fillId="0" borderId="37" xfId="0" applyNumberFormat="1" applyFont="1" applyBorder="1" applyAlignment="1">
      <alignment horizontal="center" vertical="center" wrapText="1"/>
    </xf>
    <xf numFmtId="2" fontId="6" fillId="0" borderId="74" xfId="0" applyNumberFormat="1" applyFont="1" applyBorder="1" applyAlignment="1">
      <alignment horizontal="center" vertical="center" wrapText="1"/>
    </xf>
    <xf numFmtId="2" fontId="6" fillId="0" borderId="70" xfId="0" applyNumberFormat="1" applyFont="1" applyBorder="1" applyAlignment="1">
      <alignment horizontal="center" vertical="center" wrapText="1"/>
    </xf>
    <xf numFmtId="2" fontId="6" fillId="0" borderId="87" xfId="0" applyNumberFormat="1" applyFont="1" applyBorder="1" applyAlignment="1">
      <alignment horizontal="center" vertical="center" wrapText="1"/>
    </xf>
    <xf numFmtId="2" fontId="7" fillId="14" borderId="50" xfId="0" applyNumberFormat="1" applyFont="1" applyFill="1" applyBorder="1" applyAlignment="1">
      <alignment horizontal="center" vertical="top" wrapText="1"/>
    </xf>
    <xf numFmtId="3" fontId="6" fillId="0" borderId="50" xfId="0" applyNumberFormat="1" applyFont="1" applyBorder="1" applyAlignment="1">
      <alignment horizontal="center" vertical="center" wrapText="1"/>
    </xf>
    <xf numFmtId="3" fontId="6" fillId="0" borderId="51" xfId="0" applyNumberFormat="1" applyFont="1" applyBorder="1" applyAlignment="1">
      <alignment horizontal="center" vertical="center" wrapText="1"/>
    </xf>
    <xf numFmtId="3" fontId="6" fillId="0" borderId="58" xfId="0" applyNumberFormat="1" applyFont="1" applyBorder="1" applyAlignment="1">
      <alignment horizontal="center" vertical="center" wrapText="1"/>
    </xf>
    <xf numFmtId="3" fontId="6" fillId="15" borderId="50" xfId="0" applyNumberFormat="1" applyFont="1" applyFill="1" applyBorder="1" applyAlignment="1">
      <alignment horizontal="center" vertical="center" wrapText="1"/>
    </xf>
    <xf numFmtId="3" fontId="6" fillId="15" borderId="58" xfId="0" applyNumberFormat="1" applyFont="1" applyFill="1" applyBorder="1" applyAlignment="1">
      <alignment horizontal="center" vertical="center" wrapText="1"/>
    </xf>
    <xf numFmtId="3" fontId="6" fillId="15" borderId="51" xfId="0" applyNumberFormat="1" applyFont="1" applyFill="1" applyBorder="1" applyAlignment="1">
      <alignment horizontal="center" vertical="center" wrapText="1"/>
    </xf>
    <xf numFmtId="2" fontId="6" fillId="15" borderId="50" xfId="0" applyNumberFormat="1" applyFont="1" applyFill="1" applyBorder="1" applyAlignment="1">
      <alignment horizontal="center" vertical="center" wrapText="1"/>
    </xf>
    <xf numFmtId="2" fontId="7" fillId="16" borderId="51" xfId="0" applyNumberFormat="1" applyFont="1" applyFill="1" applyBorder="1" applyAlignment="1">
      <alignment horizontal="center" vertical="top" wrapText="1"/>
    </xf>
    <xf numFmtId="0" fontId="5" fillId="0" borderId="66" xfId="0" applyFont="1" applyBorder="1" applyAlignment="1">
      <alignment horizontal="center" vertical="center" wrapText="1"/>
    </xf>
    <xf numFmtId="2" fontId="6" fillId="15" borderId="58" xfId="0" applyNumberFormat="1" applyFont="1" applyFill="1" applyBorder="1" applyAlignment="1">
      <alignment horizontal="center" vertical="center" wrapText="1"/>
    </xf>
    <xf numFmtId="1" fontId="2" fillId="16" borderId="51" xfId="0" applyNumberFormat="1" applyFont="1" applyFill="1" applyBorder="1" applyAlignment="1">
      <alignment horizontal="center" vertical="top" wrapText="1"/>
    </xf>
    <xf numFmtId="0" fontId="6" fillId="0" borderId="66" xfId="0" applyFont="1" applyBorder="1" applyAlignment="1">
      <alignment horizontal="center" vertical="center" wrapText="1"/>
    </xf>
    <xf numFmtId="1" fontId="2" fillId="0" borderId="51" xfId="0" applyNumberFormat="1" applyFont="1" applyFill="1" applyBorder="1" applyAlignment="1">
      <alignment horizontal="center" vertical="top" wrapText="1"/>
    </xf>
    <xf numFmtId="1" fontId="6" fillId="15" borderId="50" xfId="0" applyNumberFormat="1" applyFont="1" applyFill="1" applyBorder="1" applyAlignment="1">
      <alignment horizontal="center" vertical="center" wrapText="1"/>
    </xf>
    <xf numFmtId="1" fontId="6" fillId="15" borderId="58" xfId="0" applyNumberFormat="1" applyFont="1" applyFill="1" applyBorder="1" applyAlignment="1">
      <alignment horizontal="center" vertical="center" wrapText="1"/>
    </xf>
    <xf numFmtId="2" fontId="6" fillId="15" borderId="51" xfId="0" applyNumberFormat="1" applyFont="1" applyFill="1" applyBorder="1" applyAlignment="1">
      <alignment horizontal="center" vertical="center" wrapText="1"/>
    </xf>
    <xf numFmtId="1" fontId="6" fillId="15" borderId="51" xfId="0" applyNumberFormat="1" applyFont="1" applyFill="1" applyBorder="1" applyAlignment="1">
      <alignment horizontal="center" vertical="center" wrapText="1"/>
    </xf>
    <xf numFmtId="2" fontId="6" fillId="0" borderId="141" xfId="0" applyNumberFormat="1" applyFont="1" applyBorder="1" applyAlignment="1">
      <alignment horizontal="center" vertical="center" wrapText="1"/>
    </xf>
    <xf numFmtId="1" fontId="2" fillId="16" borderId="58" xfId="0" applyNumberFormat="1" applyFont="1" applyFill="1" applyBorder="1" applyAlignment="1">
      <alignment horizontal="center" vertical="top" wrapText="1"/>
    </xf>
    <xf numFmtId="0" fontId="0" fillId="0" borderId="0" xfId="0" applyFont="1" applyAlignment="1"/>
    <xf numFmtId="0" fontId="0" fillId="0" borderId="0" xfId="0" applyFont="1" applyAlignment="1"/>
    <xf numFmtId="0" fontId="6" fillId="0" borderId="6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1" fontId="6" fillId="0" borderId="83" xfId="0" applyNumberFormat="1" applyFont="1" applyBorder="1" applyAlignment="1">
      <alignment horizontal="center" vertical="center" wrapText="1"/>
    </xf>
    <xf numFmtId="166" fontId="6" fillId="5" borderId="68" xfId="1" applyNumberFormat="1" applyFont="1" applyFill="1" applyBorder="1" applyAlignment="1">
      <alignment horizontal="center" vertical="center" wrapText="1"/>
    </xf>
    <xf numFmtId="0" fontId="25" fillId="0" borderId="37" xfId="0" applyFont="1" applyBorder="1" applyAlignment="1">
      <alignment horizontal="center"/>
    </xf>
    <xf numFmtId="9" fontId="0" fillId="0" borderId="0" xfId="0" applyNumberFormat="1" applyFont="1" applyAlignment="1">
      <alignment horizontal="left"/>
    </xf>
    <xf numFmtId="0" fontId="30" fillId="0" borderId="77" xfId="0" applyFont="1" applyBorder="1" applyAlignment="1">
      <alignment horizontal="center" vertical="center"/>
    </xf>
    <xf numFmtId="0" fontId="30" fillId="0" borderId="78" xfId="0" applyFont="1" applyBorder="1" applyAlignment="1">
      <alignment horizontal="center" vertical="center" wrapText="1"/>
    </xf>
    <xf numFmtId="0" fontId="0" fillId="0" borderId="79" xfId="0" applyFont="1" applyBorder="1" applyAlignment="1"/>
    <xf numFmtId="0" fontId="0" fillId="0" borderId="80" xfId="0" applyFont="1" applyBorder="1" applyAlignment="1"/>
    <xf numFmtId="0" fontId="38" fillId="0" borderId="79" xfId="0" applyFont="1" applyBorder="1" applyAlignment="1"/>
    <xf numFmtId="0" fontId="30" fillId="0" borderId="76" xfId="0" applyFont="1" applyBorder="1" applyAlignment="1">
      <alignment horizontal="left" vertical="center"/>
    </xf>
    <xf numFmtId="0" fontId="30" fillId="0" borderId="80" xfId="0" applyFont="1" applyBorder="1" applyAlignment="1">
      <alignment horizontal="center"/>
    </xf>
    <xf numFmtId="0" fontId="6" fillId="11" borderId="92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center" vertical="top" wrapText="1"/>
    </xf>
    <xf numFmtId="0" fontId="7" fillId="2" borderId="33" xfId="0" applyFont="1" applyFill="1" applyBorder="1" applyAlignment="1">
      <alignment horizontal="center" vertical="top" wrapText="1"/>
    </xf>
    <xf numFmtId="0" fontId="8" fillId="2" borderId="32" xfId="0" applyFont="1" applyFill="1" applyBorder="1" applyAlignment="1">
      <alignment horizontal="center" vertical="top" wrapText="1"/>
    </xf>
    <xf numFmtId="164" fontId="8" fillId="2" borderId="33" xfId="0" applyNumberFormat="1" applyFont="1" applyFill="1" applyBorder="1" applyAlignment="1">
      <alignment horizontal="center" vertical="top" wrapText="1"/>
    </xf>
    <xf numFmtId="2" fontId="9" fillId="2" borderId="47" xfId="0" applyNumberFormat="1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top" wrapText="1"/>
    </xf>
    <xf numFmtId="0" fontId="10" fillId="0" borderId="18" xfId="0" applyFont="1" applyBorder="1"/>
    <xf numFmtId="0" fontId="10" fillId="2" borderId="6" xfId="0" applyFont="1" applyFill="1" applyBorder="1" applyAlignment="1">
      <alignment horizontal="center"/>
    </xf>
    <xf numFmtId="1" fontId="2" fillId="0" borderId="18" xfId="0" applyNumberFormat="1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11" fillId="0" borderId="24" xfId="0" applyFont="1" applyBorder="1" applyAlignment="1">
      <alignment horizontal="center" vertical="center" wrapText="1"/>
    </xf>
    <xf numFmtId="164" fontId="12" fillId="0" borderId="25" xfId="0" applyNumberFormat="1" applyFont="1" applyBorder="1" applyAlignment="1">
      <alignment horizontal="center"/>
    </xf>
    <xf numFmtId="2" fontId="11" fillId="0" borderId="46" xfId="0" applyNumberFormat="1" applyFont="1" applyBorder="1" applyAlignment="1">
      <alignment horizontal="center"/>
    </xf>
    <xf numFmtId="1" fontId="2" fillId="0" borderId="43" xfId="0" applyNumberFormat="1" applyFont="1" applyBorder="1" applyAlignment="1">
      <alignment horizontal="center" vertical="center" wrapText="1"/>
    </xf>
    <xf numFmtId="0" fontId="10" fillId="0" borderId="15" xfId="0" applyFont="1" applyBorder="1"/>
    <xf numFmtId="0" fontId="8" fillId="2" borderId="10" xfId="0" applyFont="1" applyFill="1" applyBorder="1" applyAlignment="1">
      <alignment horizontal="center"/>
    </xf>
    <xf numFmtId="0" fontId="7" fillId="0" borderId="55" xfId="0" applyFont="1" applyBorder="1" applyAlignment="1">
      <alignment horizontal="center"/>
    </xf>
    <xf numFmtId="0" fontId="10" fillId="17" borderId="18" xfId="0" applyFont="1" applyFill="1" applyBorder="1"/>
    <xf numFmtId="0" fontId="8" fillId="17" borderId="5" xfId="0" applyFont="1" applyFill="1" applyBorder="1" applyAlignment="1">
      <alignment horizontal="center"/>
    </xf>
    <xf numFmtId="0" fontId="8" fillId="17" borderId="2" xfId="0" applyFont="1" applyFill="1" applyBorder="1" applyAlignment="1">
      <alignment horizontal="center"/>
    </xf>
    <xf numFmtId="0" fontId="10" fillId="18" borderId="6" xfId="0" applyFont="1" applyFill="1" applyBorder="1" applyAlignment="1">
      <alignment horizontal="center"/>
    </xf>
    <xf numFmtId="0" fontId="11" fillId="17" borderId="5" xfId="0" applyFont="1" applyFill="1" applyBorder="1" applyAlignment="1">
      <alignment horizontal="center" vertical="center" wrapText="1"/>
    </xf>
    <xf numFmtId="164" fontId="12" fillId="17" borderId="2" xfId="0" applyNumberFormat="1" applyFont="1" applyFill="1" applyBorder="1" applyAlignment="1">
      <alignment horizontal="center"/>
    </xf>
    <xf numFmtId="2" fontId="11" fillId="17" borderId="6" xfId="0" applyNumberFormat="1" applyFont="1" applyFill="1" applyBorder="1" applyAlignment="1">
      <alignment horizontal="center"/>
    </xf>
    <xf numFmtId="1" fontId="2" fillId="17" borderId="18" xfId="0" applyNumberFormat="1" applyFont="1" applyFill="1" applyBorder="1" applyAlignment="1">
      <alignment horizontal="center" vertical="center" wrapText="1"/>
    </xf>
    <xf numFmtId="0" fontId="7" fillId="17" borderId="20" xfId="0" applyFont="1" applyFill="1" applyBorder="1" applyAlignment="1">
      <alignment horizontal="center"/>
    </xf>
    <xf numFmtId="0" fontId="10" fillId="17" borderId="24" xfId="0" applyFont="1" applyFill="1" applyBorder="1" applyAlignment="1">
      <alignment horizontal="center"/>
    </xf>
    <xf numFmtId="0" fontId="10" fillId="17" borderId="25" xfId="0" applyFont="1" applyFill="1" applyBorder="1" applyAlignment="1">
      <alignment horizontal="center"/>
    </xf>
    <xf numFmtId="0" fontId="11" fillId="17" borderId="24" xfId="0" applyFont="1" applyFill="1" applyBorder="1" applyAlignment="1">
      <alignment horizontal="center" vertical="center" wrapText="1"/>
    </xf>
    <xf numFmtId="164" fontId="12" fillId="17" borderId="25" xfId="0" applyNumberFormat="1" applyFont="1" applyFill="1" applyBorder="1" applyAlignment="1">
      <alignment horizontal="center"/>
    </xf>
    <xf numFmtId="2" fontId="11" fillId="17" borderId="46" xfId="0" applyNumberFormat="1" applyFont="1" applyFill="1" applyBorder="1" applyAlignment="1">
      <alignment horizontal="center"/>
    </xf>
    <xf numFmtId="1" fontId="2" fillId="17" borderId="43" xfId="0" applyNumberFormat="1" applyFont="1" applyFill="1" applyBorder="1" applyAlignment="1">
      <alignment horizontal="center" vertical="center" wrapText="1"/>
    </xf>
    <xf numFmtId="2" fontId="9" fillId="2" borderId="17" xfId="0" applyNumberFormat="1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top" wrapText="1"/>
    </xf>
    <xf numFmtId="0" fontId="10" fillId="2" borderId="10" xfId="0" applyFont="1" applyFill="1" applyBorder="1" applyAlignment="1">
      <alignment horizontal="center"/>
    </xf>
    <xf numFmtId="0" fontId="42" fillId="0" borderId="15" xfId="0" applyFont="1" applyBorder="1"/>
    <xf numFmtId="0" fontId="42" fillId="0" borderId="8" xfId="0" applyFont="1" applyBorder="1" applyAlignment="1">
      <alignment horizontal="center"/>
    </xf>
    <xf numFmtId="0" fontId="42" fillId="0" borderId="9" xfId="0" applyFont="1" applyBorder="1" applyAlignment="1">
      <alignment horizontal="center"/>
    </xf>
    <xf numFmtId="0" fontId="42" fillId="2" borderId="10" xfId="0" applyFont="1" applyFill="1" applyBorder="1" applyAlignment="1">
      <alignment horizontal="center"/>
    </xf>
    <xf numFmtId="0" fontId="43" fillId="0" borderId="8" xfId="0" applyFont="1" applyBorder="1" applyAlignment="1">
      <alignment horizontal="center" vertical="center" wrapText="1"/>
    </xf>
    <xf numFmtId="164" fontId="44" fillId="0" borderId="9" xfId="0" applyNumberFormat="1" applyFont="1" applyBorder="1" applyAlignment="1">
      <alignment horizontal="center"/>
    </xf>
    <xf numFmtId="2" fontId="43" fillId="0" borderId="10" xfId="0" applyNumberFormat="1" applyFont="1" applyBorder="1" applyAlignment="1">
      <alignment horizontal="center"/>
    </xf>
    <xf numFmtId="1" fontId="45" fillId="0" borderId="8" xfId="0" applyNumberFormat="1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17" borderId="15" xfId="0" applyFont="1" applyFill="1" applyBorder="1"/>
    <xf numFmtId="0" fontId="8" fillId="18" borderId="8" xfId="0" applyFont="1" applyFill="1" applyBorder="1" applyAlignment="1">
      <alignment horizontal="center"/>
    </xf>
    <xf numFmtId="0" fontId="8" fillId="18" borderId="9" xfId="0" applyFont="1" applyFill="1" applyBorder="1" applyAlignment="1">
      <alignment horizontal="center"/>
    </xf>
    <xf numFmtId="0" fontId="8" fillId="17" borderId="9" xfId="0" applyFont="1" applyFill="1" applyBorder="1" applyAlignment="1">
      <alignment horizontal="center"/>
    </xf>
    <xf numFmtId="0" fontId="10" fillId="18" borderId="10" xfId="0" applyFont="1" applyFill="1" applyBorder="1" applyAlignment="1">
      <alignment horizontal="center"/>
    </xf>
    <xf numFmtId="0" fontId="11" fillId="17" borderId="8" xfId="0" applyFont="1" applyFill="1" applyBorder="1" applyAlignment="1">
      <alignment horizontal="center" vertical="center" wrapText="1"/>
    </xf>
    <xf numFmtId="164" fontId="12" fillId="17" borderId="9" xfId="0" applyNumberFormat="1" applyFont="1" applyFill="1" applyBorder="1" applyAlignment="1">
      <alignment horizontal="center"/>
    </xf>
    <xf numFmtId="2" fontId="11" fillId="17" borderId="10" xfId="0" applyNumberFormat="1" applyFont="1" applyFill="1" applyBorder="1" applyAlignment="1">
      <alignment horizontal="center"/>
    </xf>
    <xf numFmtId="1" fontId="2" fillId="17" borderId="8" xfId="0" applyNumberFormat="1" applyFont="1" applyFill="1" applyBorder="1" applyAlignment="1">
      <alignment horizontal="center" vertical="center" wrapText="1"/>
    </xf>
    <xf numFmtId="0" fontId="7" fillId="17" borderId="7" xfId="0" applyFont="1" applyFill="1" applyBorder="1" applyAlignment="1">
      <alignment horizontal="center"/>
    </xf>
    <xf numFmtId="0" fontId="10" fillId="17" borderId="8" xfId="0" applyFont="1" applyFill="1" applyBorder="1" applyAlignment="1">
      <alignment horizontal="center"/>
    </xf>
    <xf numFmtId="0" fontId="10" fillId="17" borderId="9" xfId="0" applyFont="1" applyFill="1" applyBorder="1" applyAlignment="1">
      <alignment horizontal="center"/>
    </xf>
    <xf numFmtId="0" fontId="8" fillId="17" borderId="8" xfId="0" applyFont="1" applyFill="1" applyBorder="1" applyAlignment="1">
      <alignment horizontal="center"/>
    </xf>
    <xf numFmtId="0" fontId="42" fillId="17" borderId="8" xfId="0" applyFont="1" applyFill="1" applyBorder="1" applyAlignment="1">
      <alignment horizontal="center"/>
    </xf>
    <xf numFmtId="0" fontId="42" fillId="17" borderId="9" xfId="0" applyFont="1" applyFill="1" applyBorder="1" applyAlignment="1">
      <alignment horizontal="center"/>
    </xf>
    <xf numFmtId="0" fontId="43" fillId="17" borderId="8" xfId="0" applyFont="1" applyFill="1" applyBorder="1" applyAlignment="1">
      <alignment horizontal="center" vertical="center" wrapText="1"/>
    </xf>
    <xf numFmtId="164" fontId="44" fillId="17" borderId="9" xfId="0" applyNumberFormat="1" applyFont="1" applyFill="1" applyBorder="1" applyAlignment="1">
      <alignment horizontal="center"/>
    </xf>
    <xf numFmtId="2" fontId="43" fillId="17" borderId="10" xfId="0" applyNumberFormat="1" applyFont="1" applyFill="1" applyBorder="1" applyAlignment="1">
      <alignment horizontal="center"/>
    </xf>
    <xf numFmtId="1" fontId="45" fillId="17" borderId="8" xfId="0" applyNumberFormat="1" applyFont="1" applyFill="1" applyBorder="1" applyAlignment="1">
      <alignment horizontal="center" vertical="center" wrapText="1"/>
    </xf>
    <xf numFmtId="0" fontId="10" fillId="18" borderId="8" xfId="0" applyFont="1" applyFill="1" applyBorder="1" applyAlignment="1">
      <alignment horizontal="center"/>
    </xf>
    <xf numFmtId="0" fontId="10" fillId="18" borderId="9" xfId="0" applyFont="1" applyFill="1" applyBorder="1" applyAlignment="1">
      <alignment horizontal="center"/>
    </xf>
    <xf numFmtId="0" fontId="41" fillId="0" borderId="50" xfId="0" applyFont="1" applyBorder="1" applyAlignment="1"/>
    <xf numFmtId="0" fontId="41" fillId="0" borderId="50" xfId="0" applyFont="1" applyBorder="1" applyAlignment="1">
      <alignment horizontal="left"/>
    </xf>
    <xf numFmtId="0" fontId="30" fillId="0" borderId="50" xfId="0" applyFont="1" applyBorder="1" applyAlignment="1">
      <alignment horizontal="left"/>
    </xf>
    <xf numFmtId="0" fontId="30" fillId="0" borderId="50" xfId="0" applyFont="1" applyBorder="1" applyAlignment="1">
      <alignment horizontal="center"/>
    </xf>
    <xf numFmtId="0" fontId="25" fillId="0" borderId="0" xfId="0" applyFont="1" applyAlignment="1"/>
    <xf numFmtId="0" fontId="0" fillId="0" borderId="0" xfId="0" applyFont="1" applyAlignment="1"/>
    <xf numFmtId="0" fontId="38" fillId="0" borderId="81" xfId="0" applyFont="1" applyBorder="1" applyAlignment="1">
      <alignment wrapText="1"/>
    </xf>
    <xf numFmtId="0" fontId="30" fillId="0" borderId="58" xfId="0" applyFont="1" applyBorder="1" applyAlignment="1"/>
    <xf numFmtId="0" fontId="30" fillId="0" borderId="80" xfId="0" applyFont="1" applyBorder="1" applyAlignment="1"/>
    <xf numFmtId="0" fontId="30" fillId="0" borderId="82" xfId="0" applyFont="1" applyBorder="1" applyAlignment="1"/>
    <xf numFmtId="0" fontId="0" fillId="0" borderId="50" xfId="0" applyBorder="1"/>
    <xf numFmtId="1" fontId="0" fillId="0" borderId="50" xfId="0" applyNumberFormat="1" applyBorder="1"/>
    <xf numFmtId="0" fontId="0" fillId="0" borderId="58" xfId="0" applyBorder="1"/>
    <xf numFmtId="1" fontId="0" fillId="0" borderId="58" xfId="0" applyNumberFormat="1" applyBorder="1"/>
    <xf numFmtId="0" fontId="0" fillId="0" borderId="51" xfId="0" applyBorder="1"/>
    <xf numFmtId="1" fontId="0" fillId="0" borderId="51" xfId="0" applyNumberFormat="1" applyBorder="1" applyAlignment="1">
      <alignment horizontal="center"/>
    </xf>
    <xf numFmtId="1" fontId="0" fillId="0" borderId="50" xfId="0" applyNumberFormat="1" applyBorder="1" applyAlignment="1">
      <alignment horizontal="center"/>
    </xf>
    <xf numFmtId="1" fontId="0" fillId="0" borderId="58" xfId="0" applyNumberFormat="1" applyBorder="1" applyAlignment="1">
      <alignment horizontal="center"/>
    </xf>
    <xf numFmtId="0" fontId="5" fillId="0" borderId="143" xfId="0" applyFont="1" applyBorder="1"/>
    <xf numFmtId="165" fontId="6" fillId="0" borderId="143" xfId="0" applyNumberFormat="1" applyFont="1" applyBorder="1" applyAlignment="1">
      <alignment horizontal="center" vertical="center" wrapText="1"/>
    </xf>
    <xf numFmtId="1" fontId="6" fillId="0" borderId="143" xfId="0" applyNumberFormat="1" applyFont="1" applyBorder="1" applyAlignment="1">
      <alignment horizontal="center" vertical="center" wrapText="1"/>
    </xf>
    <xf numFmtId="1" fontId="6" fillId="0" borderId="59" xfId="0" applyNumberFormat="1" applyFont="1" applyBorder="1" applyAlignment="1">
      <alignment horizontal="center" vertical="center" wrapText="1"/>
    </xf>
    <xf numFmtId="166" fontId="6" fillId="0" borderId="59" xfId="0" applyNumberFormat="1" applyFont="1" applyBorder="1" applyAlignment="1">
      <alignment horizontal="center" vertical="center" wrapText="1"/>
    </xf>
    <xf numFmtId="0" fontId="0" fillId="0" borderId="59" xfId="0" applyBorder="1"/>
    <xf numFmtId="1" fontId="0" fillId="0" borderId="59" xfId="0" applyNumberFormat="1" applyBorder="1" applyAlignment="1">
      <alignment horizontal="center"/>
    </xf>
    <xf numFmtId="1" fontId="2" fillId="14" borderId="51" xfId="0" applyNumberFormat="1" applyFont="1" applyFill="1" applyBorder="1" applyAlignment="1">
      <alignment horizontal="center" vertical="top" wrapText="1"/>
    </xf>
    <xf numFmtId="1" fontId="2" fillId="14" borderId="58" xfId="0" applyNumberFormat="1" applyFont="1" applyFill="1" applyBorder="1" applyAlignment="1">
      <alignment horizontal="center" vertical="top" wrapText="1"/>
    </xf>
    <xf numFmtId="0" fontId="0" fillId="0" borderId="0" xfId="0" applyFont="1" applyAlignment="1"/>
    <xf numFmtId="0" fontId="0" fillId="0" borderId="0" xfId="0" applyFont="1" applyAlignment="1"/>
    <xf numFmtId="0" fontId="16" fillId="0" borderId="0" xfId="0" applyFont="1" applyAlignment="1">
      <alignment horizontal="center" vertical="center" wrapText="1"/>
    </xf>
    <xf numFmtId="0" fontId="0" fillId="0" borderId="0" xfId="0"/>
    <xf numFmtId="0" fontId="4" fillId="0" borderId="5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165" fontId="7" fillId="3" borderId="32" xfId="0" applyNumberFormat="1" applyFont="1" applyFill="1" applyBorder="1" applyAlignment="1">
      <alignment horizontal="center" vertical="top" wrapText="1"/>
    </xf>
    <xf numFmtId="1" fontId="7" fillId="3" borderId="33" xfId="0" applyNumberFormat="1" applyFont="1" applyFill="1" applyBorder="1" applyAlignment="1">
      <alignment horizontal="center" vertical="top" wrapText="1"/>
    </xf>
    <xf numFmtId="0" fontId="7" fillId="3" borderId="32" xfId="0" applyFont="1" applyFill="1" applyBorder="1" applyAlignment="1">
      <alignment horizontal="center" vertical="top" wrapText="1"/>
    </xf>
    <xf numFmtId="2" fontId="7" fillId="3" borderId="33" xfId="0" applyNumberFormat="1" applyFont="1" applyFill="1" applyBorder="1" applyAlignment="1">
      <alignment horizontal="center" vertical="top" wrapText="1"/>
    </xf>
    <xf numFmtId="0" fontId="7" fillId="4" borderId="49" xfId="0" applyFont="1" applyFill="1" applyBorder="1" applyAlignment="1">
      <alignment horizontal="center" vertical="top" wrapText="1"/>
    </xf>
    <xf numFmtId="0" fontId="6" fillId="0" borderId="15" xfId="0" applyFont="1" applyBorder="1"/>
    <xf numFmtId="2" fontId="5" fillId="3" borderId="47" xfId="0" applyNumberFormat="1" applyFont="1" applyFill="1" applyBorder="1" applyAlignment="1">
      <alignment horizontal="center" vertical="top" wrapText="1"/>
    </xf>
    <xf numFmtId="0" fontId="7" fillId="4" borderId="10" xfId="0" applyFont="1" applyFill="1" applyBorder="1" applyAlignment="1">
      <alignment horizontal="center" vertical="top" wrapText="1"/>
    </xf>
    <xf numFmtId="0" fontId="5" fillId="2" borderId="144" xfId="0" applyFont="1" applyFill="1" applyBorder="1" applyAlignment="1">
      <alignment vertical="center"/>
    </xf>
    <xf numFmtId="1" fontId="6" fillId="2" borderId="51" xfId="0" applyNumberFormat="1" applyFont="1" applyFill="1" applyBorder="1" applyAlignment="1">
      <alignment horizontal="center" vertical="center" wrapText="1"/>
    </xf>
    <xf numFmtId="0" fontId="6" fillId="2" borderId="74" xfId="0" applyFont="1" applyFill="1" applyBorder="1" applyAlignment="1">
      <alignment horizontal="center" vertical="center" wrapText="1"/>
    </xf>
    <xf numFmtId="0" fontId="6" fillId="0" borderId="76" xfId="0" applyFont="1" applyBorder="1" applyAlignment="1">
      <alignment horizontal="center" vertical="center" wrapText="1"/>
    </xf>
    <xf numFmtId="0" fontId="6" fillId="0" borderId="78" xfId="0" applyFont="1" applyBorder="1" applyAlignment="1">
      <alignment horizontal="center" vertical="center" wrapText="1"/>
    </xf>
    <xf numFmtId="2" fontId="6" fillId="0" borderId="76" xfId="0" applyNumberFormat="1" applyFont="1" applyBorder="1" applyAlignment="1">
      <alignment horizontal="center" vertical="center" wrapText="1"/>
    </xf>
    <xf numFmtId="1" fontId="6" fillId="4" borderId="77" xfId="0" applyNumberFormat="1" applyFont="1" applyFill="1" applyBorder="1" applyAlignment="1">
      <alignment horizontal="center" vertical="center" wrapText="1"/>
    </xf>
    <xf numFmtId="1" fontId="6" fillId="4" borderId="78" xfId="0" applyNumberFormat="1" applyFont="1" applyFill="1" applyBorder="1" applyAlignment="1">
      <alignment horizontal="center" vertical="center" wrapText="1"/>
    </xf>
    <xf numFmtId="1" fontId="6" fillId="0" borderId="76" xfId="0" applyNumberFormat="1" applyFont="1" applyBorder="1" applyAlignment="1">
      <alignment horizontal="center" vertical="center" wrapText="1"/>
    </xf>
    <xf numFmtId="0" fontId="5" fillId="2" borderId="145" xfId="0" applyFont="1" applyFill="1" applyBorder="1" applyAlignment="1">
      <alignment vertical="center"/>
    </xf>
    <xf numFmtId="1" fontId="6" fillId="2" borderId="50" xfId="0" applyNumberFormat="1" applyFont="1" applyFill="1" applyBorder="1" applyAlignment="1">
      <alignment horizontal="center" vertical="center" wrapText="1"/>
    </xf>
    <xf numFmtId="0" fontId="6" fillId="2" borderId="70" xfId="0" applyFont="1" applyFill="1" applyBorder="1" applyAlignment="1">
      <alignment horizontal="center" vertical="center" wrapText="1"/>
    </xf>
    <xf numFmtId="0" fontId="6" fillId="0" borderId="79" xfId="0" applyFont="1" applyBorder="1" applyAlignment="1">
      <alignment horizontal="center" vertical="center" wrapText="1"/>
    </xf>
    <xf numFmtId="0" fontId="6" fillId="0" borderId="80" xfId="0" applyFont="1" applyBorder="1" applyAlignment="1">
      <alignment horizontal="center" vertical="center" wrapText="1"/>
    </xf>
    <xf numFmtId="2" fontId="6" fillId="0" borderId="79" xfId="0" applyNumberFormat="1" applyFont="1" applyBorder="1" applyAlignment="1">
      <alignment horizontal="center" vertical="center" wrapText="1"/>
    </xf>
    <xf numFmtId="1" fontId="6" fillId="4" borderId="50" xfId="0" applyNumberFormat="1" applyFont="1" applyFill="1" applyBorder="1" applyAlignment="1">
      <alignment horizontal="center" vertical="center" wrapText="1"/>
    </xf>
    <xf numFmtId="1" fontId="6" fillId="4" borderId="84" xfId="0" applyNumberFormat="1" applyFont="1" applyFill="1" applyBorder="1" applyAlignment="1">
      <alignment horizontal="center" vertical="center" wrapText="1"/>
    </xf>
    <xf numFmtId="0" fontId="6" fillId="0" borderId="80" xfId="0" applyFont="1" applyBorder="1" applyAlignment="1">
      <alignment horizontal="center" vertical="center"/>
    </xf>
    <xf numFmtId="1" fontId="6" fillId="2" borderId="58" xfId="0" applyNumberFormat="1" applyFont="1" applyFill="1" applyBorder="1" applyAlignment="1">
      <alignment horizontal="center" vertical="center" wrapText="1"/>
    </xf>
    <xf numFmtId="166" fontId="6" fillId="0" borderId="77" xfId="0" applyNumberFormat="1" applyFont="1" applyBorder="1" applyAlignment="1">
      <alignment horizontal="center" vertical="center" wrapText="1"/>
    </xf>
    <xf numFmtId="2" fontId="6" fillId="0" borderId="78" xfId="0" applyNumberFormat="1" applyFont="1" applyBorder="1" applyAlignment="1">
      <alignment horizontal="center" vertical="center" wrapText="1"/>
    </xf>
    <xf numFmtId="1" fontId="6" fillId="0" borderId="130" xfId="0" applyNumberFormat="1" applyFont="1" applyBorder="1" applyAlignment="1">
      <alignment horizontal="center" vertical="center" wrapText="1"/>
    </xf>
    <xf numFmtId="1" fontId="6" fillId="4" borderId="80" xfId="0" applyNumberFormat="1" applyFont="1" applyFill="1" applyBorder="1" applyAlignment="1">
      <alignment horizontal="center" vertical="center" wrapText="1"/>
    </xf>
    <xf numFmtId="1" fontId="6" fillId="0" borderId="69" xfId="0" applyNumberFormat="1" applyFont="1" applyBorder="1" applyAlignment="1">
      <alignment horizontal="center" vertical="center" wrapText="1"/>
    </xf>
    <xf numFmtId="0" fontId="5" fillId="2" borderId="146" xfId="0" applyFont="1" applyFill="1" applyBorder="1" applyAlignment="1">
      <alignment vertical="center"/>
    </xf>
    <xf numFmtId="0" fontId="6" fillId="2" borderId="87" xfId="0" applyFont="1" applyFill="1" applyBorder="1" applyAlignment="1">
      <alignment horizontal="center" vertical="center" wrapText="1"/>
    </xf>
    <xf numFmtId="0" fontId="6" fillId="0" borderId="81" xfId="0" applyFont="1" applyBorder="1" applyAlignment="1">
      <alignment horizontal="center" vertical="center" wrapText="1"/>
    </xf>
    <xf numFmtId="0" fontId="6" fillId="0" borderId="82" xfId="0" applyFont="1" applyBorder="1" applyAlignment="1">
      <alignment horizontal="center" vertical="center" wrapText="1"/>
    </xf>
    <xf numFmtId="2" fontId="6" fillId="0" borderId="81" xfId="0" applyNumberFormat="1" applyFont="1" applyBorder="1" applyAlignment="1">
      <alignment horizontal="center" vertical="center" wrapText="1"/>
    </xf>
    <xf numFmtId="1" fontId="6" fillId="4" borderId="58" xfId="0" applyNumberFormat="1" applyFont="1" applyFill="1" applyBorder="1" applyAlignment="1">
      <alignment horizontal="center" vertical="center" wrapText="1"/>
    </xf>
    <xf numFmtId="1" fontId="6" fillId="4" borderId="82" xfId="0" applyNumberFormat="1" applyFont="1" applyFill="1" applyBorder="1" applyAlignment="1">
      <alignment horizontal="center" vertical="center" wrapText="1"/>
    </xf>
    <xf numFmtId="1" fontId="6" fillId="0" borderId="86" xfId="0" applyNumberFormat="1" applyFont="1" applyBorder="1" applyAlignment="1">
      <alignment horizontal="center" vertical="center" wrapText="1"/>
    </xf>
    <xf numFmtId="0" fontId="6" fillId="0" borderId="82" xfId="0" applyFont="1" applyBorder="1" applyAlignment="1">
      <alignment horizontal="center" vertical="center"/>
    </xf>
    <xf numFmtId="165" fontId="6" fillId="3" borderId="113" xfId="1" applyNumberFormat="1" applyFont="1" applyFill="1" applyBorder="1" applyAlignment="1">
      <alignment horizontal="center" vertical="center" wrapText="1"/>
    </xf>
    <xf numFmtId="1" fontId="6" fillId="3" borderId="109" xfId="1" applyNumberFormat="1" applyFont="1" applyFill="1" applyBorder="1" applyAlignment="1">
      <alignment horizontal="center" vertical="center" wrapText="1"/>
    </xf>
    <xf numFmtId="0" fontId="4" fillId="0" borderId="44" xfId="1" applyFont="1" applyBorder="1"/>
    <xf numFmtId="165" fontId="7" fillId="3" borderId="101" xfId="1" applyNumberFormat="1" applyFont="1" applyFill="1" applyBorder="1" applyAlignment="1">
      <alignment horizontal="center" vertical="top" wrapText="1"/>
    </xf>
    <xf numFmtId="1" fontId="7" fillId="3" borderId="68" xfId="1" applyNumberFormat="1" applyFont="1" applyFill="1" applyBorder="1" applyAlignment="1">
      <alignment horizontal="center" vertical="top" wrapText="1"/>
    </xf>
    <xf numFmtId="0" fontId="7" fillId="3" borderId="101" xfId="1" applyFont="1" applyFill="1" applyBorder="1" applyAlignment="1">
      <alignment horizontal="center" vertical="top" wrapText="1"/>
    </xf>
    <xf numFmtId="2" fontId="7" fillId="3" borderId="68" xfId="1" applyNumberFormat="1" applyFont="1" applyFill="1" applyBorder="1" applyAlignment="1">
      <alignment horizontal="center" vertical="top" wrapText="1"/>
    </xf>
    <xf numFmtId="2" fontId="9" fillId="3" borderId="118" xfId="1" applyNumberFormat="1" applyFont="1" applyFill="1" applyBorder="1" applyAlignment="1">
      <alignment horizontal="center" vertical="top" wrapText="1"/>
    </xf>
    <xf numFmtId="0" fontId="7" fillId="4" borderId="58" xfId="1" applyFont="1" applyFill="1" applyBorder="1" applyAlignment="1">
      <alignment horizontal="center" vertical="top" wrapText="1"/>
    </xf>
    <xf numFmtId="0" fontId="7" fillId="0" borderId="149" xfId="1" applyFont="1" applyBorder="1" applyAlignment="1">
      <alignment horizontal="center" vertical="top" wrapText="1"/>
    </xf>
    <xf numFmtId="0" fontId="6" fillId="6" borderId="150" xfId="1" applyFont="1" applyFill="1" applyBorder="1" applyAlignment="1">
      <alignment vertical="center"/>
    </xf>
    <xf numFmtId="165" fontId="6" fillId="7" borderId="75" xfId="1" applyNumberFormat="1" applyFont="1" applyFill="1" applyBorder="1" applyAlignment="1">
      <alignment horizontal="center" vertical="top" wrapText="1"/>
    </xf>
    <xf numFmtId="1" fontId="6" fillId="7" borderId="51" xfId="1" applyNumberFormat="1" applyFont="1" applyFill="1" applyBorder="1" applyAlignment="1">
      <alignment horizontal="center" vertical="top" wrapText="1"/>
    </xf>
    <xf numFmtId="0" fontId="4" fillId="5" borderId="74" xfId="1" applyFont="1" applyFill="1" applyBorder="1" applyAlignment="1">
      <alignment horizontal="center" vertical="center"/>
    </xf>
    <xf numFmtId="0" fontId="2" fillId="7" borderId="76" xfId="1" applyFont="1" applyFill="1" applyBorder="1" applyAlignment="1">
      <alignment horizontal="center" vertical="top" wrapText="1"/>
    </xf>
    <xf numFmtId="0" fontId="2" fillId="7" borderId="83" xfId="1" applyFont="1" applyFill="1" applyBorder="1" applyAlignment="1">
      <alignment horizontal="center" vertical="top" wrapText="1"/>
    </xf>
    <xf numFmtId="166" fontId="6" fillId="5" borderId="44" xfId="1" applyNumberFormat="1" applyFont="1" applyFill="1" applyBorder="1" applyAlignment="1">
      <alignment horizontal="center" vertical="center" wrapText="1"/>
    </xf>
    <xf numFmtId="2" fontId="6" fillId="7" borderId="84" xfId="1" applyNumberFormat="1" applyFont="1" applyFill="1" applyBorder="1" applyAlignment="1">
      <alignment horizontal="center" vertical="top" wrapText="1"/>
    </xf>
    <xf numFmtId="2" fontId="18" fillId="7" borderId="75" xfId="1" applyNumberFormat="1" applyFont="1" applyFill="1" applyBorder="1" applyAlignment="1">
      <alignment horizontal="center" vertical="top" wrapText="1"/>
    </xf>
    <xf numFmtId="1" fontId="6" fillId="4" borderId="51" xfId="1" applyNumberFormat="1" applyFont="1" applyFill="1" applyBorder="1" applyAlignment="1">
      <alignment horizontal="center" vertical="top" wrapText="1"/>
    </xf>
    <xf numFmtId="0" fontId="6" fillId="4" borderId="51" xfId="1" applyFont="1" applyFill="1" applyBorder="1" applyAlignment="1">
      <alignment horizontal="center" vertical="top" wrapText="1"/>
    </xf>
    <xf numFmtId="0" fontId="6" fillId="0" borderId="37" xfId="1" applyFont="1" applyAlignment="1">
      <alignment horizontal="center" vertical="top" wrapText="1"/>
    </xf>
    <xf numFmtId="1" fontId="6" fillId="0" borderId="34" xfId="1" applyNumberFormat="1" applyFont="1" applyBorder="1" applyAlignment="1">
      <alignment horizontal="center" vertical="top" wrapText="1"/>
    </xf>
    <xf numFmtId="0" fontId="6" fillId="0" borderId="17" xfId="1" applyFont="1" applyBorder="1" applyAlignment="1">
      <alignment horizontal="center" vertical="top" wrapText="1"/>
    </xf>
    <xf numFmtId="0" fontId="6" fillId="6" borderId="151" xfId="1" applyFont="1" applyFill="1" applyBorder="1" applyAlignment="1">
      <alignment vertical="center"/>
    </xf>
    <xf numFmtId="165" fontId="6" fillId="6" borderId="69" xfId="1" applyNumberFormat="1" applyFont="1" applyFill="1" applyBorder="1" applyAlignment="1">
      <alignment horizontal="center" vertical="center" wrapText="1"/>
    </xf>
    <xf numFmtId="0" fontId="6" fillId="6" borderId="70" xfId="1" applyFont="1" applyFill="1" applyBorder="1" applyAlignment="1">
      <alignment horizontal="center" vertical="center" wrapText="1"/>
    </xf>
    <xf numFmtId="0" fontId="6" fillId="5" borderId="105" xfId="1" applyFont="1" applyFill="1" applyBorder="1" applyAlignment="1">
      <alignment horizontal="center" vertical="center" wrapText="1"/>
    </xf>
    <xf numFmtId="0" fontId="6" fillId="5" borderId="79" xfId="1" applyFont="1" applyFill="1" applyBorder="1" applyAlignment="1">
      <alignment horizontal="center" vertical="center" wrapText="1"/>
    </xf>
    <xf numFmtId="2" fontId="6" fillId="5" borderId="80" xfId="1" applyNumberFormat="1" applyFont="1" applyFill="1" applyBorder="1" applyAlignment="1">
      <alignment horizontal="center" vertical="center" wrapText="1"/>
    </xf>
    <xf numFmtId="2" fontId="6" fillId="5" borderId="69" xfId="1" applyNumberFormat="1" applyFont="1" applyFill="1" applyBorder="1" applyAlignment="1">
      <alignment horizontal="center" vertical="center" wrapText="1"/>
    </xf>
    <xf numFmtId="1" fontId="6" fillId="4" borderId="50" xfId="1" applyNumberFormat="1" applyFont="1" applyFill="1" applyBorder="1" applyAlignment="1">
      <alignment horizontal="center" vertical="top" wrapText="1"/>
    </xf>
    <xf numFmtId="0" fontId="6" fillId="4" borderId="50" xfId="1" applyFont="1" applyFill="1" applyBorder="1" applyAlignment="1">
      <alignment horizontal="center" vertical="top" wrapText="1"/>
    </xf>
    <xf numFmtId="165" fontId="6" fillId="6" borderId="45" xfId="1" applyNumberFormat="1" applyFont="1" applyFill="1" applyBorder="1" applyAlignment="1">
      <alignment horizontal="center" vertical="center" wrapText="1"/>
    </xf>
    <xf numFmtId="2" fontId="6" fillId="5" borderId="103" xfId="1" applyNumberFormat="1" applyFont="1" applyFill="1" applyBorder="1" applyAlignment="1">
      <alignment horizontal="center" vertical="center" wrapText="1"/>
    </xf>
    <xf numFmtId="0" fontId="6" fillId="6" borderId="152" xfId="1" applyFont="1" applyFill="1" applyBorder="1" applyAlignment="1">
      <alignment vertical="center"/>
    </xf>
    <xf numFmtId="165" fontId="6" fillId="6" borderId="72" xfId="1" applyNumberFormat="1" applyFont="1" applyFill="1" applyBorder="1" applyAlignment="1">
      <alignment horizontal="center" vertical="center" wrapText="1"/>
    </xf>
    <xf numFmtId="0" fontId="6" fillId="5" borderId="101" xfId="1" applyFont="1" applyFill="1" applyBorder="1" applyAlignment="1">
      <alignment horizontal="center" vertical="center" wrapText="1"/>
    </xf>
    <xf numFmtId="2" fontId="6" fillId="5" borderId="118" xfId="1" applyNumberFormat="1" applyFont="1" applyFill="1" applyBorder="1" applyAlignment="1">
      <alignment horizontal="center" vertical="center" wrapText="1"/>
    </xf>
    <xf numFmtId="1" fontId="6" fillId="4" borderId="58" xfId="1" applyNumberFormat="1" applyFont="1" applyFill="1" applyBorder="1" applyAlignment="1">
      <alignment horizontal="center" vertical="top" wrapText="1"/>
    </xf>
    <xf numFmtId="0" fontId="6" fillId="4" borderId="58" xfId="1" applyFont="1" applyFill="1" applyBorder="1" applyAlignment="1">
      <alignment horizontal="center" vertical="top" wrapText="1"/>
    </xf>
    <xf numFmtId="1" fontId="6" fillId="0" borderId="149" xfId="1" applyNumberFormat="1" applyFont="1" applyBorder="1" applyAlignment="1">
      <alignment horizontal="center" vertical="center" wrapText="1"/>
    </xf>
    <xf numFmtId="1" fontId="6" fillId="0" borderId="67" xfId="1" applyNumberFormat="1" applyFont="1" applyBorder="1" applyAlignment="1">
      <alignment horizontal="center" vertical="top" wrapText="1"/>
    </xf>
    <xf numFmtId="0" fontId="6" fillId="0" borderId="64" xfId="1" applyFont="1" applyBorder="1" applyAlignment="1">
      <alignment horizontal="center" vertical="top" wrapText="1"/>
    </xf>
    <xf numFmtId="165" fontId="6" fillId="7" borderId="76" xfId="1" applyNumberFormat="1" applyFont="1" applyFill="1" applyBorder="1" applyAlignment="1">
      <alignment horizontal="center" vertical="top" wrapText="1"/>
    </xf>
    <xf numFmtId="1" fontId="6" fillId="7" borderId="77" xfId="1" applyNumberFormat="1" applyFont="1" applyFill="1" applyBorder="1" applyAlignment="1">
      <alignment horizontal="center" vertical="top" wrapText="1"/>
    </xf>
    <xf numFmtId="166" fontId="6" fillId="5" borderId="77" xfId="1" applyNumberFormat="1" applyFont="1" applyFill="1" applyBorder="1" applyAlignment="1">
      <alignment horizontal="center" vertical="center" wrapText="1"/>
    </xf>
    <xf numFmtId="2" fontId="18" fillId="7" borderId="78" xfId="1" applyNumberFormat="1" applyFont="1" applyFill="1" applyBorder="1" applyAlignment="1">
      <alignment horizontal="center" vertical="top" wrapText="1"/>
    </xf>
    <xf numFmtId="2" fontId="18" fillId="7" borderId="76" xfId="1" applyNumberFormat="1" applyFont="1" applyFill="1" applyBorder="1" applyAlignment="1">
      <alignment horizontal="center" vertical="top" wrapText="1"/>
    </xf>
    <xf numFmtId="1" fontId="2" fillId="4" borderId="77" xfId="1" applyNumberFormat="1" applyFont="1" applyFill="1" applyBorder="1" applyAlignment="1">
      <alignment horizontal="center" vertical="top" wrapText="1"/>
    </xf>
    <xf numFmtId="0" fontId="2" fillId="4" borderId="77" xfId="1" applyFont="1" applyFill="1" applyBorder="1" applyAlignment="1">
      <alignment horizontal="center" vertical="top" wrapText="1"/>
    </xf>
    <xf numFmtId="0" fontId="2" fillId="0" borderId="78" xfId="1" applyFont="1" applyBorder="1" applyAlignment="1">
      <alignment horizontal="center" vertical="top" wrapText="1"/>
    </xf>
    <xf numFmtId="1" fontId="6" fillId="0" borderId="37" xfId="1" applyNumberFormat="1" applyFont="1" applyAlignment="1">
      <alignment horizontal="center" vertical="top" wrapText="1"/>
    </xf>
    <xf numFmtId="165" fontId="6" fillId="6" borderId="79" xfId="1" applyNumberFormat="1" applyFont="1" applyFill="1" applyBorder="1" applyAlignment="1">
      <alignment horizontal="center" vertical="center" wrapText="1"/>
    </xf>
    <xf numFmtId="0" fontId="4" fillId="5" borderId="70" xfId="1" applyFont="1" applyFill="1" applyBorder="1" applyAlignment="1">
      <alignment horizontal="center" vertical="center"/>
    </xf>
    <xf numFmtId="166" fontId="6" fillId="5" borderId="50" xfId="1" applyNumberFormat="1" applyFont="1" applyFill="1" applyBorder="1" applyAlignment="1">
      <alignment horizontal="center" vertical="center" wrapText="1"/>
    </xf>
    <xf numFmtId="2" fontId="6" fillId="5" borderId="79" xfId="1" applyNumberFormat="1" applyFont="1" applyFill="1" applyBorder="1" applyAlignment="1">
      <alignment horizontal="center" vertical="center" wrapText="1"/>
    </xf>
    <xf numFmtId="1" fontId="6" fillId="0" borderId="80" xfId="1" applyNumberFormat="1" applyFont="1" applyBorder="1" applyAlignment="1">
      <alignment horizontal="center" vertical="center" wrapText="1"/>
    </xf>
    <xf numFmtId="165" fontId="6" fillId="6" borderId="105" xfId="1" applyNumberFormat="1" applyFont="1" applyFill="1" applyBorder="1" applyAlignment="1">
      <alignment horizontal="center" vertical="center" wrapText="1"/>
    </xf>
    <xf numFmtId="2" fontId="6" fillId="5" borderId="153" xfId="1" applyNumberFormat="1" applyFont="1" applyFill="1" applyBorder="1" applyAlignment="1">
      <alignment horizontal="center" vertical="center" wrapText="1"/>
    </xf>
    <xf numFmtId="1" fontId="6" fillId="0" borderId="154" xfId="1" applyNumberFormat="1" applyFont="1" applyBorder="1" applyAlignment="1">
      <alignment horizontal="center" vertical="center" wrapText="1"/>
    </xf>
    <xf numFmtId="2" fontId="6" fillId="5" borderId="155" xfId="1" applyNumberFormat="1" applyFont="1" applyFill="1" applyBorder="1" applyAlignment="1">
      <alignment horizontal="center" vertical="center" wrapText="1"/>
    </xf>
    <xf numFmtId="0" fontId="6" fillId="5" borderId="96" xfId="1" applyFont="1" applyFill="1" applyBorder="1" applyAlignment="1">
      <alignment horizontal="center" vertical="center" wrapText="1"/>
    </xf>
    <xf numFmtId="166" fontId="6" fillId="5" borderId="33" xfId="1" applyNumberFormat="1" applyFont="1" applyFill="1" applyBorder="1" applyAlignment="1">
      <alignment horizontal="center" vertical="center" wrapText="1"/>
    </xf>
    <xf numFmtId="2" fontId="6" fillId="5" borderId="157" xfId="1" applyNumberFormat="1" applyFont="1" applyFill="1" applyBorder="1" applyAlignment="1">
      <alignment horizontal="center" vertical="center" wrapText="1"/>
    </xf>
    <xf numFmtId="2" fontId="6" fillId="5" borderId="158" xfId="1" applyNumberFormat="1" applyFont="1" applyFill="1" applyBorder="1" applyAlignment="1">
      <alignment horizontal="center" vertical="center" wrapText="1"/>
    </xf>
    <xf numFmtId="1" fontId="2" fillId="4" borderId="59" xfId="1" applyNumberFormat="1" applyFont="1" applyFill="1" applyBorder="1" applyAlignment="1">
      <alignment horizontal="center" vertical="top" wrapText="1"/>
    </xf>
    <xf numFmtId="0" fontId="2" fillId="4" borderId="59" xfId="1" applyFont="1" applyFill="1" applyBorder="1" applyAlignment="1">
      <alignment horizontal="center" vertical="top" wrapText="1"/>
    </xf>
    <xf numFmtId="1" fontId="6" fillId="0" borderId="97" xfId="1" applyNumberFormat="1" applyFont="1" applyBorder="1" applyAlignment="1">
      <alignment horizontal="center" vertical="center" wrapText="1"/>
    </xf>
    <xf numFmtId="165" fontId="6" fillId="6" borderId="96" xfId="1" applyNumberFormat="1" applyFont="1" applyFill="1" applyBorder="1" applyAlignment="1">
      <alignment horizontal="center" vertical="center" wrapText="1"/>
    </xf>
    <xf numFmtId="1" fontId="6" fillId="6" borderId="33" xfId="1" applyNumberFormat="1" applyFont="1" applyFill="1" applyBorder="1" applyAlignment="1">
      <alignment horizontal="center" vertical="center" wrapText="1"/>
    </xf>
    <xf numFmtId="1" fontId="6" fillId="5" borderId="26" xfId="1" applyNumberFormat="1" applyFont="1" applyFill="1" applyBorder="1" applyAlignment="1">
      <alignment horizontal="center" vertical="center" wrapText="1"/>
    </xf>
    <xf numFmtId="0" fontId="4" fillId="5" borderId="137" xfId="1" applyFont="1" applyFill="1" applyBorder="1" applyAlignment="1">
      <alignment horizontal="center" vertical="center"/>
    </xf>
    <xf numFmtId="0" fontId="6" fillId="5" borderId="124" xfId="1" applyFont="1" applyFill="1" applyBorder="1" applyAlignment="1">
      <alignment horizontal="center" vertical="center" wrapText="1"/>
    </xf>
    <xf numFmtId="166" fontId="6" fillId="5" borderId="59" xfId="1" applyNumberFormat="1" applyFont="1" applyFill="1" applyBorder="1" applyAlignment="1">
      <alignment horizontal="center" vertical="center" wrapText="1"/>
    </xf>
    <xf numFmtId="2" fontId="6" fillId="5" borderId="128" xfId="1" applyNumberFormat="1" applyFont="1" applyFill="1" applyBorder="1" applyAlignment="1">
      <alignment horizontal="center" vertical="center" wrapText="1"/>
    </xf>
    <xf numFmtId="2" fontId="6" fillId="5" borderId="124" xfId="1" applyNumberFormat="1" applyFont="1" applyFill="1" applyBorder="1" applyAlignment="1">
      <alignment horizontal="center" vertical="center" wrapText="1"/>
    </xf>
    <xf numFmtId="1" fontId="6" fillId="0" borderId="128" xfId="1" applyNumberFormat="1" applyFont="1" applyBorder="1" applyAlignment="1">
      <alignment horizontal="center" vertical="center" wrapText="1"/>
    </xf>
    <xf numFmtId="0" fontId="6" fillId="0" borderId="74" xfId="1" applyFont="1" applyBorder="1" applyAlignment="1">
      <alignment vertical="center"/>
    </xf>
    <xf numFmtId="165" fontId="6" fillId="0" borderId="76" xfId="1" applyNumberFormat="1" applyFont="1" applyBorder="1" applyAlignment="1">
      <alignment horizontal="center" vertical="center" wrapText="1"/>
    </xf>
    <xf numFmtId="1" fontId="6" fillId="0" borderId="77" xfId="1" applyNumberFormat="1" applyFont="1" applyBorder="1" applyAlignment="1">
      <alignment horizontal="center" vertical="center" wrapText="1"/>
    </xf>
    <xf numFmtId="0" fontId="6" fillId="0" borderId="78" xfId="1" applyFont="1" applyBorder="1" applyAlignment="1">
      <alignment horizontal="center" vertical="center" wrapText="1"/>
    </xf>
    <xf numFmtId="0" fontId="6" fillId="0" borderId="76" xfId="1" applyFont="1" applyBorder="1" applyAlignment="1">
      <alignment horizontal="center" vertical="center" wrapText="1"/>
    </xf>
    <xf numFmtId="2" fontId="6" fillId="0" borderId="78" xfId="1" applyNumberFormat="1" applyFont="1" applyBorder="1" applyAlignment="1">
      <alignment horizontal="center" vertical="center" wrapText="1"/>
    </xf>
    <xf numFmtId="2" fontId="6" fillId="0" borderId="76" xfId="1" applyNumberFormat="1" applyFont="1" applyBorder="1" applyAlignment="1">
      <alignment horizontal="center" vertical="center" wrapText="1"/>
    </xf>
    <xf numFmtId="1" fontId="6" fillId="4" borderId="77" xfId="1" applyNumberFormat="1" applyFont="1" applyFill="1" applyBorder="1" applyAlignment="1">
      <alignment horizontal="center" vertical="top" wrapText="1"/>
    </xf>
    <xf numFmtId="1" fontId="6" fillId="4" borderId="77" xfId="1" applyNumberFormat="1" applyFont="1" applyFill="1" applyBorder="1" applyAlignment="1">
      <alignment horizontal="center" vertical="center" wrapText="1"/>
    </xf>
    <xf numFmtId="1" fontId="6" fillId="0" borderId="78" xfId="1" applyNumberFormat="1" applyFont="1" applyBorder="1" applyAlignment="1">
      <alignment horizontal="center" vertical="center" wrapText="1"/>
    </xf>
    <xf numFmtId="1" fontId="6" fillId="0" borderId="76" xfId="1" applyNumberFormat="1" applyFont="1" applyBorder="1" applyAlignment="1">
      <alignment horizontal="center" vertical="top" wrapText="1"/>
    </xf>
    <xf numFmtId="0" fontId="6" fillId="0" borderId="78" xfId="1" applyFont="1" applyBorder="1" applyAlignment="1">
      <alignment horizontal="center" vertical="center"/>
    </xf>
    <xf numFmtId="0" fontId="6" fillId="0" borderId="70" xfId="1" applyFont="1" applyBorder="1" applyAlignment="1">
      <alignment vertical="center"/>
    </xf>
    <xf numFmtId="165" fontId="6" fillId="0" borderId="79" xfId="1" applyNumberFormat="1" applyFont="1" applyBorder="1" applyAlignment="1">
      <alignment horizontal="center" vertical="center" wrapText="1"/>
    </xf>
    <xf numFmtId="1" fontId="6" fillId="0" borderId="50" xfId="1" applyNumberFormat="1" applyFont="1" applyBorder="1" applyAlignment="1">
      <alignment horizontal="center" vertical="center" wrapText="1"/>
    </xf>
    <xf numFmtId="0" fontId="6" fillId="0" borderId="80" xfId="1" applyFont="1" applyBorder="1" applyAlignment="1">
      <alignment horizontal="center" vertical="center" wrapText="1"/>
    </xf>
    <xf numFmtId="0" fontId="6" fillId="0" borderId="79" xfId="1" applyFont="1" applyBorder="1" applyAlignment="1">
      <alignment horizontal="center" vertical="center" wrapText="1"/>
    </xf>
    <xf numFmtId="2" fontId="6" fillId="0" borderId="80" xfId="1" applyNumberFormat="1" applyFont="1" applyBorder="1" applyAlignment="1">
      <alignment horizontal="center" vertical="center" wrapText="1"/>
    </xf>
    <xf numFmtId="2" fontId="6" fillId="0" borderId="79" xfId="1" applyNumberFormat="1" applyFont="1" applyBorder="1" applyAlignment="1">
      <alignment horizontal="center" vertical="center" wrapText="1"/>
    </xf>
    <xf numFmtId="1" fontId="6" fillId="4" borderId="50" xfId="1" applyNumberFormat="1" applyFont="1" applyFill="1" applyBorder="1" applyAlignment="1">
      <alignment horizontal="center" vertical="center" wrapText="1"/>
    </xf>
    <xf numFmtId="1" fontId="6" fillId="0" borderId="79" xfId="1" applyNumberFormat="1" applyFont="1" applyBorder="1" applyAlignment="1">
      <alignment horizontal="center" vertical="top" wrapText="1"/>
    </xf>
    <xf numFmtId="0" fontId="6" fillId="0" borderId="80" xfId="1" applyFont="1" applyBorder="1" applyAlignment="1">
      <alignment horizontal="center" vertical="center"/>
    </xf>
    <xf numFmtId="0" fontId="6" fillId="0" borderId="67" xfId="1" applyFont="1" applyBorder="1" applyAlignment="1">
      <alignment vertical="center"/>
    </xf>
    <xf numFmtId="165" fontId="6" fillId="0" borderId="81" xfId="1" applyNumberFormat="1" applyFont="1" applyBorder="1" applyAlignment="1">
      <alignment horizontal="center" vertical="center" wrapText="1"/>
    </xf>
    <xf numFmtId="1" fontId="6" fillId="0" borderId="58" xfId="1" applyNumberFormat="1" applyFont="1" applyBorder="1" applyAlignment="1">
      <alignment horizontal="center" vertical="center" wrapText="1"/>
    </xf>
    <xf numFmtId="0" fontId="6" fillId="0" borderId="82" xfId="1" applyFont="1" applyBorder="1" applyAlignment="1">
      <alignment horizontal="center" vertical="center" wrapText="1"/>
    </xf>
    <xf numFmtId="0" fontId="6" fillId="0" borderId="81" xfId="1" applyFont="1" applyBorder="1" applyAlignment="1">
      <alignment horizontal="center" vertical="center" wrapText="1"/>
    </xf>
    <xf numFmtId="166" fontId="6" fillId="5" borderId="58" xfId="1" applyNumberFormat="1" applyFont="1" applyFill="1" applyBorder="1" applyAlignment="1">
      <alignment horizontal="center" vertical="center" wrapText="1"/>
    </xf>
    <xf numFmtId="2" fontId="6" fillId="0" borderId="82" xfId="1" applyNumberFormat="1" applyFont="1" applyBorder="1" applyAlignment="1">
      <alignment horizontal="center" vertical="center" wrapText="1"/>
    </xf>
    <xf numFmtId="2" fontId="6" fillId="0" borderId="81" xfId="1" applyNumberFormat="1" applyFont="1" applyBorder="1" applyAlignment="1">
      <alignment horizontal="center" vertical="center" wrapText="1"/>
    </xf>
    <xf numFmtId="1" fontId="6" fillId="4" borderId="58" xfId="1" applyNumberFormat="1" applyFont="1" applyFill="1" applyBorder="1" applyAlignment="1">
      <alignment horizontal="center" vertical="center" wrapText="1"/>
    </xf>
    <xf numFmtId="1" fontId="6" fillId="0" borderId="82" xfId="1" applyNumberFormat="1" applyFont="1" applyBorder="1" applyAlignment="1">
      <alignment horizontal="center" vertical="center" wrapText="1"/>
    </xf>
    <xf numFmtId="1" fontId="6" fillId="0" borderId="81" xfId="1" applyNumberFormat="1" applyFont="1" applyBorder="1" applyAlignment="1">
      <alignment horizontal="center" vertical="top" wrapText="1"/>
    </xf>
    <xf numFmtId="0" fontId="6" fillId="0" borderId="82" xfId="1" applyFont="1" applyBorder="1" applyAlignment="1">
      <alignment horizontal="center" vertical="center"/>
    </xf>
    <xf numFmtId="165" fontId="6" fillId="0" borderId="83" xfId="1" applyNumberFormat="1" applyFont="1" applyBorder="1" applyAlignment="1">
      <alignment horizontal="center" vertical="center" wrapText="1"/>
    </xf>
    <xf numFmtId="1" fontId="6" fillId="0" borderId="51" xfId="1" applyNumberFormat="1" applyFont="1" applyBorder="1" applyAlignment="1">
      <alignment horizontal="center" vertical="center" wrapText="1"/>
    </xf>
    <xf numFmtId="0" fontId="6" fillId="0" borderId="84" xfId="1" applyFont="1" applyBorder="1" applyAlignment="1">
      <alignment horizontal="center" vertical="center" wrapText="1"/>
    </xf>
    <xf numFmtId="0" fontId="6" fillId="0" borderId="83" xfId="1" applyFont="1" applyBorder="1" applyAlignment="1">
      <alignment horizontal="center" vertical="center" wrapText="1"/>
    </xf>
    <xf numFmtId="166" fontId="6" fillId="5" borderId="51" xfId="1" applyNumberFormat="1" applyFont="1" applyFill="1" applyBorder="1" applyAlignment="1">
      <alignment horizontal="center" vertical="center" wrapText="1"/>
    </xf>
    <xf numFmtId="2" fontId="6" fillId="0" borderId="84" xfId="1" applyNumberFormat="1" applyFont="1" applyBorder="1" applyAlignment="1">
      <alignment horizontal="center" vertical="center" wrapText="1"/>
    </xf>
    <xf numFmtId="2" fontId="6" fillId="0" borderId="75" xfId="1" applyNumberFormat="1" applyFont="1" applyBorder="1" applyAlignment="1">
      <alignment horizontal="center" vertical="center" wrapText="1"/>
    </xf>
    <xf numFmtId="1" fontId="6" fillId="0" borderId="74" xfId="1" applyNumberFormat="1" applyFont="1" applyBorder="1" applyAlignment="1">
      <alignment horizontal="center" vertical="center" wrapText="1"/>
    </xf>
    <xf numFmtId="1" fontId="6" fillId="0" borderId="83" xfId="1" applyNumberFormat="1" applyFont="1" applyBorder="1" applyAlignment="1">
      <alignment horizontal="center" vertical="top" wrapText="1"/>
    </xf>
    <xf numFmtId="0" fontId="6" fillId="0" borderId="84" xfId="1" applyFont="1" applyBorder="1" applyAlignment="1">
      <alignment horizontal="center" vertical="center"/>
    </xf>
    <xf numFmtId="2" fontId="6" fillId="0" borderId="69" xfId="1" applyNumberFormat="1" applyFont="1" applyBorder="1" applyAlignment="1">
      <alignment horizontal="center" vertical="center" wrapText="1"/>
    </xf>
    <xf numFmtId="1" fontId="6" fillId="0" borderId="70" xfId="1" applyNumberFormat="1" applyFont="1" applyBorder="1" applyAlignment="1">
      <alignment horizontal="center" vertical="center" wrapText="1"/>
    </xf>
    <xf numFmtId="0" fontId="6" fillId="0" borderId="87" xfId="1" applyFont="1" applyBorder="1" applyAlignment="1">
      <alignment vertical="center"/>
    </xf>
    <xf numFmtId="2" fontId="6" fillId="0" borderId="86" xfId="1" applyNumberFormat="1" applyFont="1" applyBorder="1" applyAlignment="1">
      <alignment horizontal="center" vertical="center" wrapText="1"/>
    </xf>
    <xf numFmtId="1" fontId="6" fillId="0" borderId="87" xfId="1" applyNumberFormat="1" applyFont="1" applyBorder="1" applyAlignment="1">
      <alignment horizontal="center" vertical="center" wrapText="1"/>
    </xf>
    <xf numFmtId="0" fontId="6" fillId="0" borderId="37" xfId="0" applyFont="1" applyBorder="1" applyAlignment="1">
      <alignment vertical="center" wrapText="1"/>
    </xf>
    <xf numFmtId="0" fontId="5" fillId="4" borderId="56" xfId="0" applyFont="1" applyFill="1" applyBorder="1" applyAlignment="1">
      <alignment horizontal="center" vertical="center" wrapText="1"/>
    </xf>
    <xf numFmtId="0" fontId="4" fillId="0" borderId="113" xfId="0" applyFont="1" applyBorder="1" applyAlignment="1">
      <alignment horizontal="center" wrapText="1"/>
    </xf>
    <xf numFmtId="0" fontId="5" fillId="3" borderId="101" xfId="0" applyFont="1" applyFill="1" applyBorder="1" applyAlignment="1">
      <alignment horizontal="center" vertical="center" wrapText="1"/>
    </xf>
    <xf numFmtId="0" fontId="5" fillId="3" borderId="102" xfId="0" applyFont="1" applyFill="1" applyBorder="1" applyAlignment="1">
      <alignment horizontal="center" vertical="center" wrapText="1"/>
    </xf>
    <xf numFmtId="1" fontId="6" fillId="0" borderId="98" xfId="0" applyNumberFormat="1" applyFont="1" applyBorder="1" applyAlignment="1">
      <alignment horizontal="center" vertical="center" wrapText="1"/>
    </xf>
    <xf numFmtId="0" fontId="6" fillId="0" borderId="99" xfId="0" applyFont="1" applyBorder="1" applyAlignment="1">
      <alignment horizontal="center" vertical="center"/>
    </xf>
    <xf numFmtId="1" fontId="6" fillId="0" borderId="104" xfId="0" applyNumberFormat="1" applyFont="1" applyBorder="1" applyAlignment="1">
      <alignment horizontal="center" vertical="center" wrapText="1"/>
    </xf>
    <xf numFmtId="0" fontId="6" fillId="0" borderId="102" xfId="0" applyFont="1" applyBorder="1" applyAlignment="1">
      <alignment horizontal="center" vertical="center"/>
    </xf>
    <xf numFmtId="1" fontId="6" fillId="0" borderId="105" xfId="0" applyNumberFormat="1" applyFont="1" applyBorder="1" applyAlignment="1">
      <alignment horizontal="center" vertical="center" wrapText="1"/>
    </xf>
    <xf numFmtId="0" fontId="6" fillId="0" borderId="103" xfId="0" applyFont="1" applyBorder="1" applyAlignment="1">
      <alignment horizontal="center" vertical="center"/>
    </xf>
    <xf numFmtId="0" fontId="6" fillId="0" borderId="118" xfId="0" applyFont="1" applyBorder="1" applyAlignment="1">
      <alignment horizontal="center" vertical="center"/>
    </xf>
    <xf numFmtId="1" fontId="6" fillId="13" borderId="10" xfId="0" applyNumberFormat="1" applyFont="1" applyFill="1" applyBorder="1" applyAlignment="1">
      <alignment horizontal="center" vertical="center" wrapText="1"/>
    </xf>
    <xf numFmtId="1" fontId="6" fillId="13" borderId="56" xfId="0" applyNumberFormat="1" applyFont="1" applyFill="1" applyBorder="1" applyAlignment="1">
      <alignment horizontal="center" vertical="center" wrapText="1"/>
    </xf>
    <xf numFmtId="1" fontId="6" fillId="13" borderId="46" xfId="0" applyNumberFormat="1" applyFont="1" applyFill="1" applyBorder="1" applyAlignment="1">
      <alignment horizontal="center" vertical="center" wrapText="1"/>
    </xf>
    <xf numFmtId="1" fontId="6" fillId="5" borderId="113" xfId="0" applyNumberFormat="1" applyFont="1" applyFill="1" applyBorder="1" applyAlignment="1">
      <alignment horizontal="center" vertical="center" wrapText="1"/>
    </xf>
    <xf numFmtId="1" fontId="6" fillId="5" borderId="108" xfId="0" applyNumberFormat="1" applyFont="1" applyFill="1" applyBorder="1" applyAlignment="1">
      <alignment horizontal="center" vertical="center" wrapText="1"/>
    </xf>
    <xf numFmtId="0" fontId="6" fillId="0" borderId="107" xfId="0" applyFont="1" applyBorder="1" applyAlignment="1">
      <alignment horizontal="center" vertical="center"/>
    </xf>
    <xf numFmtId="1" fontId="6" fillId="5" borderId="105" xfId="0" applyNumberFormat="1" applyFont="1" applyFill="1" applyBorder="1" applyAlignment="1">
      <alignment horizontal="center" vertical="center" wrapText="1"/>
    </xf>
    <xf numFmtId="0" fontId="6" fillId="5" borderId="103" xfId="0" applyFont="1" applyFill="1" applyBorder="1" applyAlignment="1">
      <alignment horizontal="center" vertical="center"/>
    </xf>
    <xf numFmtId="0" fontId="6" fillId="5" borderId="102" xfId="0" applyFont="1" applyFill="1" applyBorder="1" applyAlignment="1">
      <alignment horizontal="center" vertical="center"/>
    </xf>
    <xf numFmtId="1" fontId="6" fillId="4" borderId="65" xfId="0" applyNumberFormat="1" applyFont="1" applyFill="1" applyBorder="1" applyAlignment="1">
      <alignment horizontal="center" vertical="center" wrapText="1"/>
    </xf>
    <xf numFmtId="1" fontId="6" fillId="0" borderId="113" xfId="0" applyNumberFormat="1" applyFont="1" applyBorder="1" applyAlignment="1">
      <alignment horizontal="center" vertical="center" wrapText="1"/>
    </xf>
    <xf numFmtId="1" fontId="6" fillId="0" borderId="108" xfId="0" applyNumberFormat="1" applyFont="1" applyBorder="1" applyAlignment="1">
      <alignment horizontal="center" vertical="center" wrapText="1"/>
    </xf>
    <xf numFmtId="0" fontId="6" fillId="0" borderId="107" xfId="0" applyFont="1" applyBorder="1" applyAlignment="1">
      <alignment horizontal="center"/>
    </xf>
    <xf numFmtId="0" fontId="6" fillId="0" borderId="103" xfId="0" applyFont="1" applyBorder="1" applyAlignment="1">
      <alignment horizontal="center"/>
    </xf>
    <xf numFmtId="1" fontId="6" fillId="0" borderId="101" xfId="0" applyNumberFormat="1" applyFont="1" applyBorder="1" applyAlignment="1">
      <alignment horizontal="center" vertical="center" wrapText="1"/>
    </xf>
    <xf numFmtId="0" fontId="6" fillId="0" borderId="118" xfId="0" applyFont="1" applyBorder="1" applyAlignment="1">
      <alignment horizontal="center"/>
    </xf>
    <xf numFmtId="0" fontId="6" fillId="0" borderId="102" xfId="0" applyFont="1" applyBorder="1" applyAlignment="1">
      <alignment horizontal="center"/>
    </xf>
    <xf numFmtId="0" fontId="7" fillId="4" borderId="23" xfId="0" applyFont="1" applyFill="1" applyBorder="1" applyAlignment="1">
      <alignment horizontal="center" vertical="top" wrapText="1"/>
    </xf>
    <xf numFmtId="0" fontId="4" fillId="0" borderId="94" xfId="0" applyFont="1" applyBorder="1" applyAlignment="1">
      <alignment wrapText="1"/>
    </xf>
    <xf numFmtId="0" fontId="7" fillId="3" borderId="101" xfId="0" applyFont="1" applyFill="1" applyBorder="1" applyAlignment="1">
      <alignment horizontal="center" vertical="top" wrapText="1"/>
    </xf>
    <xf numFmtId="0" fontId="7" fillId="3" borderId="73" xfId="0" applyFont="1" applyFill="1" applyBorder="1" applyAlignment="1">
      <alignment horizontal="center" vertical="top" wrapText="1"/>
    </xf>
    <xf numFmtId="0" fontId="7" fillId="3" borderId="118" xfId="0" applyFont="1" applyFill="1" applyBorder="1" applyAlignment="1">
      <alignment horizontal="center" vertical="top" wrapText="1"/>
    </xf>
    <xf numFmtId="0" fontId="4" fillId="0" borderId="19" xfId="0" applyFont="1" applyBorder="1" applyAlignment="1">
      <alignment wrapText="1"/>
    </xf>
    <xf numFmtId="2" fontId="7" fillId="3" borderId="30" xfId="0" applyNumberFormat="1" applyFont="1" applyFill="1" applyBorder="1" applyAlignment="1">
      <alignment horizontal="center" vertical="top" wrapText="1"/>
    </xf>
    <xf numFmtId="165" fontId="2" fillId="3" borderId="113" xfId="0" applyNumberFormat="1" applyFont="1" applyFill="1" applyBorder="1" applyAlignment="1">
      <alignment horizontal="center" vertical="center" wrapText="1"/>
    </xf>
    <xf numFmtId="1" fontId="2" fillId="3" borderId="109" xfId="0" applyNumberFormat="1" applyFont="1" applyFill="1" applyBorder="1" applyAlignment="1">
      <alignment horizontal="center" vertical="center" wrapText="1"/>
    </xf>
    <xf numFmtId="165" fontId="7" fillId="3" borderId="101" xfId="0" applyNumberFormat="1" applyFont="1" applyFill="1" applyBorder="1" applyAlignment="1">
      <alignment horizontal="center" vertical="top" wrapText="1"/>
    </xf>
    <xf numFmtId="1" fontId="7" fillId="3" borderId="68" xfId="0" applyNumberFormat="1" applyFont="1" applyFill="1" applyBorder="1" applyAlignment="1">
      <alignment horizontal="center" vertical="top" wrapText="1"/>
    </xf>
    <xf numFmtId="0" fontId="7" fillId="3" borderId="63" xfId="0" applyFont="1" applyFill="1" applyBorder="1" applyAlignment="1">
      <alignment horizontal="center" vertical="top" wrapText="1"/>
    </xf>
    <xf numFmtId="2" fontId="7" fillId="3" borderId="68" xfId="0" applyNumberFormat="1" applyFont="1" applyFill="1" applyBorder="1" applyAlignment="1">
      <alignment horizontal="center" vertical="top" wrapText="1"/>
    </xf>
    <xf numFmtId="2" fontId="7" fillId="3" borderId="118" xfId="0" applyNumberFormat="1" applyFont="1" applyFill="1" applyBorder="1" applyAlignment="1">
      <alignment horizontal="center" vertical="top" wrapText="1"/>
    </xf>
    <xf numFmtId="0" fontId="6" fillId="5" borderId="103" xfId="0" applyFont="1" applyFill="1" applyBorder="1" applyAlignment="1">
      <alignment horizontal="center"/>
    </xf>
    <xf numFmtId="0" fontId="6" fillId="0" borderId="40" xfId="0" applyFont="1" applyBorder="1"/>
    <xf numFmtId="165" fontId="6" fillId="0" borderId="35" xfId="0" applyNumberFormat="1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166" fontId="6" fillId="0" borderId="26" xfId="0" applyNumberFormat="1" applyFont="1" applyBorder="1" applyAlignment="1">
      <alignment horizontal="center" vertical="center" wrapText="1"/>
    </xf>
    <xf numFmtId="2" fontId="6" fillId="0" borderId="42" xfId="0" applyNumberFormat="1" applyFont="1" applyBorder="1" applyAlignment="1">
      <alignment horizontal="center" vertical="center" wrapText="1"/>
    </xf>
    <xf numFmtId="1" fontId="6" fillId="0" borderId="35" xfId="0" applyNumberFormat="1" applyFont="1" applyBorder="1" applyAlignment="1">
      <alignment horizontal="center" vertical="center" wrapText="1"/>
    </xf>
    <xf numFmtId="1" fontId="6" fillId="4" borderId="41" xfId="0" applyNumberFormat="1" applyFont="1" applyFill="1" applyBorder="1" applyAlignment="1">
      <alignment horizontal="center" vertical="center" wrapText="1"/>
    </xf>
    <xf numFmtId="1" fontId="6" fillId="4" borderId="42" xfId="0" applyNumberFormat="1" applyFont="1" applyFill="1" applyBorder="1" applyAlignment="1">
      <alignment horizontal="center" vertical="center" wrapText="1"/>
    </xf>
    <xf numFmtId="1" fontId="6" fillId="0" borderId="96" xfId="0" applyNumberFormat="1" applyFont="1" applyBorder="1" applyAlignment="1">
      <alignment horizontal="center" vertical="center" wrapText="1"/>
    </xf>
    <xf numFmtId="1" fontId="6" fillId="0" borderId="41" xfId="0" applyNumberFormat="1" applyFont="1" applyBorder="1" applyAlignment="1">
      <alignment horizontal="center" vertical="center" wrapText="1"/>
    </xf>
    <xf numFmtId="0" fontId="6" fillId="0" borderId="156" xfId="0" applyFont="1" applyBorder="1" applyAlignment="1">
      <alignment horizontal="center"/>
    </xf>
    <xf numFmtId="165" fontId="2" fillId="3" borderId="111" xfId="0" applyNumberFormat="1" applyFont="1" applyFill="1" applyBorder="1" applyAlignment="1">
      <alignment horizontal="center" vertical="center" wrapText="1"/>
    </xf>
    <xf numFmtId="165" fontId="7" fillId="3" borderId="63" xfId="0" applyNumberFormat="1" applyFont="1" applyFill="1" applyBorder="1" applyAlignment="1">
      <alignment horizontal="center" vertical="center" wrapText="1"/>
    </xf>
    <xf numFmtId="1" fontId="7" fillId="3" borderId="68" xfId="0" applyNumberFormat="1" applyFont="1" applyFill="1" applyBorder="1" applyAlignment="1">
      <alignment horizontal="center" vertical="center" wrapText="1"/>
    </xf>
    <xf numFmtId="0" fontId="7" fillId="4" borderId="54" xfId="0" applyFont="1" applyFill="1" applyBorder="1" applyAlignment="1">
      <alignment horizontal="center" vertical="center" wrapText="1"/>
    </xf>
    <xf numFmtId="0" fontId="7" fillId="4" borderId="56" xfId="0" applyFont="1" applyFill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3" borderId="54" xfId="0" applyFont="1" applyFill="1" applyBorder="1" applyAlignment="1">
      <alignment horizontal="center" vertical="center" wrapText="1"/>
    </xf>
    <xf numFmtId="0" fontId="7" fillId="3" borderId="102" xfId="0" applyFont="1" applyFill="1" applyBorder="1" applyAlignment="1">
      <alignment horizontal="center" vertical="center" wrapText="1"/>
    </xf>
    <xf numFmtId="0" fontId="22" fillId="0" borderId="111" xfId="0" applyFont="1" applyBorder="1" applyAlignment="1">
      <alignment horizontal="center" wrapText="1"/>
    </xf>
    <xf numFmtId="1" fontId="2" fillId="3" borderId="110" xfId="0" applyNumberFormat="1" applyFont="1" applyFill="1" applyBorder="1" applyAlignment="1">
      <alignment horizontal="center" vertical="center" wrapText="1"/>
    </xf>
    <xf numFmtId="1" fontId="7" fillId="3" borderId="65" xfId="0" applyNumberFormat="1" applyFont="1" applyFill="1" applyBorder="1" applyAlignment="1">
      <alignment horizontal="center" vertical="center" wrapText="1"/>
    </xf>
    <xf numFmtId="0" fontId="22" fillId="0" borderId="108" xfId="0" applyFont="1" applyBorder="1" applyAlignment="1">
      <alignment horizontal="center" wrapText="1"/>
    </xf>
    <xf numFmtId="2" fontId="21" fillId="3" borderId="57" xfId="0" applyNumberFormat="1" applyFont="1" applyFill="1" applyBorder="1" applyAlignment="1">
      <alignment horizontal="center" vertical="center" wrapText="1"/>
    </xf>
    <xf numFmtId="0" fontId="6" fillId="0" borderId="70" xfId="0" applyFont="1" applyBorder="1" applyAlignment="1">
      <alignment vertical="center" wrapText="1"/>
    </xf>
    <xf numFmtId="0" fontId="7" fillId="3" borderId="58" xfId="0" applyFont="1" applyFill="1" applyBorder="1" applyAlignment="1">
      <alignment horizontal="center" vertical="center" wrapText="1"/>
    </xf>
    <xf numFmtId="2" fontId="7" fillId="3" borderId="58" xfId="0" applyNumberFormat="1" applyFont="1" applyFill="1" applyBorder="1" applyAlignment="1">
      <alignment horizontal="center" vertical="center" wrapText="1"/>
    </xf>
    <xf numFmtId="2" fontId="21" fillId="3" borderId="58" xfId="0" applyNumberFormat="1" applyFont="1" applyFill="1" applyBorder="1" applyAlignment="1">
      <alignment horizontal="center" vertical="center" wrapText="1"/>
    </xf>
    <xf numFmtId="165" fontId="6" fillId="2" borderId="76" xfId="0" applyNumberFormat="1" applyFont="1" applyFill="1" applyBorder="1" applyAlignment="1">
      <alignment horizontal="center" vertical="center" wrapText="1"/>
    </xf>
    <xf numFmtId="1" fontId="6" fillId="2" borderId="77" xfId="0" applyNumberFormat="1" applyFont="1" applyFill="1" applyBorder="1" applyAlignment="1">
      <alignment horizontal="center" vertical="center" wrapText="1"/>
    </xf>
    <xf numFmtId="165" fontId="6" fillId="2" borderId="79" xfId="0" applyNumberFormat="1" applyFont="1" applyFill="1" applyBorder="1" applyAlignment="1">
      <alignment horizontal="center" vertical="center" wrapText="1"/>
    </xf>
    <xf numFmtId="165" fontId="6" fillId="2" borderId="81" xfId="0" applyNumberFormat="1" applyFont="1" applyFill="1" applyBorder="1" applyAlignment="1">
      <alignment horizontal="center" vertical="center" wrapText="1"/>
    </xf>
    <xf numFmtId="1" fontId="6" fillId="0" borderId="75" xfId="0" applyNumberFormat="1" applyFont="1" applyBorder="1" applyAlignment="1">
      <alignment horizontal="center" vertical="center" wrapText="1"/>
    </xf>
    <xf numFmtId="0" fontId="6" fillId="0" borderId="136" xfId="0" applyFont="1" applyBorder="1" applyAlignment="1">
      <alignment horizontal="center" vertical="center" wrapText="1"/>
    </xf>
    <xf numFmtId="2" fontId="6" fillId="0" borderId="137" xfId="0" applyNumberFormat="1" applyFont="1" applyBorder="1" applyAlignment="1">
      <alignment horizontal="center" vertical="center" wrapText="1"/>
    </xf>
    <xf numFmtId="0" fontId="6" fillId="0" borderId="118" xfId="0" applyFont="1" applyBorder="1" applyAlignment="1">
      <alignment horizontal="center" vertical="center" wrapText="1"/>
    </xf>
    <xf numFmtId="166" fontId="6" fillId="5" borderId="50" xfId="0" applyNumberFormat="1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wrapText="1"/>
    </xf>
    <xf numFmtId="0" fontId="6" fillId="0" borderId="127" xfId="0" applyFont="1" applyBorder="1" applyAlignment="1">
      <alignment vertical="center" wrapText="1"/>
    </xf>
    <xf numFmtId="1" fontId="6" fillId="6" borderId="50" xfId="0" applyNumberFormat="1" applyFont="1" applyFill="1" applyBorder="1" applyAlignment="1">
      <alignment horizontal="center" vertical="center" wrapText="1"/>
    </xf>
    <xf numFmtId="166" fontId="6" fillId="5" borderId="51" xfId="0" applyNumberFormat="1" applyFont="1" applyFill="1" applyBorder="1" applyAlignment="1">
      <alignment horizontal="center" vertical="center" wrapText="1"/>
    </xf>
    <xf numFmtId="1" fontId="6" fillId="6" borderId="77" xfId="0" applyNumberFormat="1" applyFont="1" applyFill="1" applyBorder="1" applyAlignment="1">
      <alignment horizontal="center" vertical="center" wrapText="1"/>
    </xf>
    <xf numFmtId="166" fontId="6" fillId="5" borderId="77" xfId="0" applyNumberFormat="1" applyFont="1" applyFill="1" applyBorder="1" applyAlignment="1">
      <alignment horizontal="center" vertical="center" wrapText="1"/>
    </xf>
    <xf numFmtId="1" fontId="6" fillId="5" borderId="77" xfId="0" applyNumberFormat="1" applyFont="1" applyFill="1" applyBorder="1" applyAlignment="1">
      <alignment horizontal="center" vertical="center" wrapText="1"/>
    </xf>
    <xf numFmtId="166" fontId="6" fillId="5" borderId="58" xfId="0" applyNumberFormat="1" applyFont="1" applyFill="1" applyBorder="1" applyAlignment="1">
      <alignment horizontal="center" vertical="center" wrapText="1"/>
    </xf>
    <xf numFmtId="165" fontId="6" fillId="6" borderId="130" xfId="0" applyNumberFormat="1" applyFont="1" applyFill="1" applyBorder="1" applyAlignment="1">
      <alignment horizontal="center" vertical="center" wrapText="1"/>
    </xf>
    <xf numFmtId="165" fontId="6" fillId="6" borderId="69" xfId="0" applyNumberFormat="1" applyFont="1" applyFill="1" applyBorder="1" applyAlignment="1">
      <alignment horizontal="center" vertical="center" wrapText="1"/>
    </xf>
    <xf numFmtId="165" fontId="6" fillId="5" borderId="69" xfId="0" applyNumberFormat="1" applyFont="1" applyFill="1" applyBorder="1" applyAlignment="1">
      <alignment horizontal="center" vertical="center" wrapText="1"/>
    </xf>
    <xf numFmtId="165" fontId="6" fillId="5" borderId="86" xfId="0" applyNumberFormat="1" applyFont="1" applyFill="1" applyBorder="1" applyAlignment="1">
      <alignment horizontal="center" vertical="center" wrapText="1"/>
    </xf>
    <xf numFmtId="0" fontId="6" fillId="6" borderId="144" xfId="0" applyFont="1" applyFill="1" applyBorder="1" applyAlignment="1">
      <alignment vertical="center" wrapText="1"/>
    </xf>
    <xf numFmtId="0" fontId="6" fillId="6" borderId="161" xfId="0" applyFont="1" applyFill="1" applyBorder="1" applyAlignment="1">
      <alignment vertical="center" wrapText="1"/>
    </xf>
    <xf numFmtId="0" fontId="6" fillId="5" borderId="161" xfId="0" applyFont="1" applyFill="1" applyBorder="1" applyAlignment="1">
      <alignment vertical="center" wrapText="1"/>
    </xf>
    <xf numFmtId="0" fontId="6" fillId="5" borderId="146" xfId="0" applyFont="1" applyFill="1" applyBorder="1" applyAlignment="1">
      <alignment vertical="center" wrapText="1"/>
    </xf>
    <xf numFmtId="0" fontId="6" fillId="5" borderId="121" xfId="0" applyFont="1" applyFill="1" applyBorder="1" applyAlignment="1">
      <alignment vertical="center" wrapText="1"/>
    </xf>
    <xf numFmtId="0" fontId="6" fillId="5" borderId="114" xfId="0" applyFont="1" applyFill="1" applyBorder="1" applyAlignment="1">
      <alignment vertical="center" wrapText="1"/>
    </xf>
    <xf numFmtId="0" fontId="6" fillId="5" borderId="115" xfId="0" applyFont="1" applyFill="1" applyBorder="1" applyAlignment="1">
      <alignment vertical="center" wrapText="1"/>
    </xf>
    <xf numFmtId="0" fontId="6" fillId="5" borderId="130" xfId="0" applyFont="1" applyFill="1" applyBorder="1" applyAlignment="1">
      <alignment horizontal="center" vertical="center" wrapText="1"/>
    </xf>
    <xf numFmtId="0" fontId="6" fillId="5" borderId="69" xfId="0" applyFont="1" applyFill="1" applyBorder="1" applyAlignment="1">
      <alignment horizontal="center" vertical="center" wrapText="1"/>
    </xf>
    <xf numFmtId="0" fontId="6" fillId="5" borderId="86" xfId="0" applyFont="1" applyFill="1" applyBorder="1" applyAlignment="1">
      <alignment horizontal="center" vertical="center" wrapText="1"/>
    </xf>
    <xf numFmtId="165" fontId="6" fillId="5" borderId="76" xfId="0" applyNumberFormat="1" applyFont="1" applyFill="1" applyBorder="1" applyAlignment="1">
      <alignment horizontal="center" vertical="center" wrapText="1"/>
    </xf>
    <xf numFmtId="0" fontId="6" fillId="5" borderId="78" xfId="0" applyFont="1" applyFill="1" applyBorder="1" applyAlignment="1">
      <alignment horizontal="center" vertical="center" wrapText="1"/>
    </xf>
    <xf numFmtId="165" fontId="6" fillId="5" borderId="79" xfId="0" applyNumberFormat="1" applyFont="1" applyFill="1" applyBorder="1" applyAlignment="1">
      <alignment horizontal="center" vertical="center" wrapText="1"/>
    </xf>
    <xf numFmtId="0" fontId="6" fillId="5" borderId="80" xfId="0" applyFont="1" applyFill="1" applyBorder="1" applyAlignment="1">
      <alignment horizontal="center" vertical="center" wrapText="1"/>
    </xf>
    <xf numFmtId="165" fontId="6" fillId="5" borderId="81" xfId="0" applyNumberFormat="1" applyFont="1" applyFill="1" applyBorder="1" applyAlignment="1">
      <alignment horizontal="center" vertical="center" wrapText="1"/>
    </xf>
    <xf numFmtId="0" fontId="6" fillId="5" borderId="82" xfId="0" applyFont="1" applyFill="1" applyBorder="1" applyAlignment="1">
      <alignment horizontal="center" vertical="center" wrapText="1"/>
    </xf>
    <xf numFmtId="2" fontId="6" fillId="5" borderId="131" xfId="0" applyNumberFormat="1" applyFont="1" applyFill="1" applyBorder="1" applyAlignment="1">
      <alignment horizontal="center" vertical="center" wrapText="1"/>
    </xf>
    <xf numFmtId="2" fontId="6" fillId="5" borderId="70" xfId="0" applyNumberFormat="1" applyFont="1" applyFill="1" applyBorder="1" applyAlignment="1">
      <alignment horizontal="center" vertical="center" wrapText="1"/>
    </xf>
    <xf numFmtId="2" fontId="6" fillId="5" borderId="87" xfId="0" applyNumberFormat="1" applyFont="1" applyFill="1" applyBorder="1" applyAlignment="1">
      <alignment horizontal="center" vertical="center" wrapText="1"/>
    </xf>
    <xf numFmtId="1" fontId="6" fillId="5" borderId="69" xfId="0" applyNumberFormat="1" applyFont="1" applyFill="1" applyBorder="1" applyAlignment="1">
      <alignment horizontal="center" vertical="center" wrapText="1"/>
    </xf>
    <xf numFmtId="1" fontId="6" fillId="5" borderId="86" xfId="0" applyNumberFormat="1" applyFont="1" applyFill="1" applyBorder="1" applyAlignment="1">
      <alignment horizontal="center" vertical="center" wrapText="1"/>
    </xf>
    <xf numFmtId="1" fontId="6" fillId="5" borderId="76" xfId="0" applyNumberFormat="1" applyFont="1" applyFill="1" applyBorder="1" applyAlignment="1">
      <alignment horizontal="center" vertical="center" wrapText="1"/>
    </xf>
    <xf numFmtId="1" fontId="6" fillId="5" borderId="79" xfId="0" applyNumberFormat="1" applyFont="1" applyFill="1" applyBorder="1" applyAlignment="1">
      <alignment horizontal="center" vertical="center" wrapText="1"/>
    </xf>
    <xf numFmtId="1" fontId="6" fillId="5" borderId="81" xfId="0" applyNumberFormat="1" applyFont="1" applyFill="1" applyBorder="1" applyAlignment="1">
      <alignment horizontal="center" vertical="center" wrapText="1"/>
    </xf>
    <xf numFmtId="0" fontId="6" fillId="6" borderId="131" xfId="0" applyFont="1" applyFill="1" applyBorder="1" applyAlignment="1">
      <alignment horizontal="center" vertical="center" wrapText="1"/>
    </xf>
    <xf numFmtId="0" fontId="6" fillId="6" borderId="70" xfId="0" applyFont="1" applyFill="1" applyBorder="1" applyAlignment="1">
      <alignment horizontal="center" vertical="center" wrapText="1"/>
    </xf>
    <xf numFmtId="0" fontId="6" fillId="5" borderId="70" xfId="0" applyFont="1" applyFill="1" applyBorder="1" applyAlignment="1">
      <alignment horizontal="center" vertical="center" wrapText="1"/>
    </xf>
    <xf numFmtId="0" fontId="6" fillId="5" borderId="87" xfId="0" applyFont="1" applyFill="1" applyBorder="1" applyAlignment="1">
      <alignment horizontal="center" vertical="center" wrapText="1"/>
    </xf>
    <xf numFmtId="0" fontId="6" fillId="5" borderId="76" xfId="0" applyFont="1" applyFill="1" applyBorder="1" applyAlignment="1">
      <alignment horizontal="center" vertical="center" wrapText="1"/>
    </xf>
    <xf numFmtId="2" fontId="6" fillId="5" borderId="78" xfId="0" applyNumberFormat="1" applyFont="1" applyFill="1" applyBorder="1" applyAlignment="1">
      <alignment horizontal="center" vertical="center" wrapText="1"/>
    </xf>
    <xf numFmtId="0" fontId="6" fillId="5" borderId="79" xfId="0" applyFont="1" applyFill="1" applyBorder="1" applyAlignment="1">
      <alignment horizontal="center" vertical="center" wrapText="1"/>
    </xf>
    <xf numFmtId="2" fontId="6" fillId="5" borderId="80" xfId="0" applyNumberFormat="1" applyFont="1" applyFill="1" applyBorder="1" applyAlignment="1">
      <alignment horizontal="center" vertical="center" wrapText="1"/>
    </xf>
    <xf numFmtId="0" fontId="6" fillId="5" borderId="81" xfId="0" applyFont="1" applyFill="1" applyBorder="1" applyAlignment="1">
      <alignment horizontal="center" vertical="center" wrapText="1"/>
    </xf>
    <xf numFmtId="2" fontId="6" fillId="5" borderId="82" xfId="0" applyNumberFormat="1" applyFont="1" applyFill="1" applyBorder="1" applyAlignment="1">
      <alignment horizontal="center" vertical="center" wrapText="1"/>
    </xf>
    <xf numFmtId="1" fontId="6" fillId="5" borderId="130" xfId="0" applyNumberFormat="1" applyFont="1" applyFill="1" applyBorder="1" applyAlignment="1">
      <alignment horizontal="center" vertical="center" wrapText="1"/>
    </xf>
    <xf numFmtId="0" fontId="6" fillId="6" borderId="121" xfId="0" applyFont="1" applyFill="1" applyBorder="1" applyAlignment="1">
      <alignment vertical="center" wrapText="1"/>
    </xf>
    <xf numFmtId="165" fontId="6" fillId="6" borderId="76" xfId="0" applyNumberFormat="1" applyFont="1" applyFill="1" applyBorder="1" applyAlignment="1">
      <alignment horizontal="center" vertical="center" wrapText="1"/>
    </xf>
    <xf numFmtId="0" fontId="6" fillId="6" borderId="78" xfId="0" applyFont="1" applyFill="1" applyBorder="1" applyAlignment="1">
      <alignment horizontal="center" vertical="center" wrapText="1"/>
    </xf>
    <xf numFmtId="1" fontId="6" fillId="4" borderId="131" xfId="0" applyNumberFormat="1" applyFont="1" applyFill="1" applyBorder="1" applyAlignment="1">
      <alignment horizontal="center" vertical="center" wrapText="1"/>
    </xf>
    <xf numFmtId="1" fontId="6" fillId="4" borderId="70" xfId="0" applyNumberFormat="1" applyFont="1" applyFill="1" applyBorder="1" applyAlignment="1">
      <alignment horizontal="center" vertical="center" wrapText="1"/>
    </xf>
    <xf numFmtId="1" fontId="6" fillId="4" borderId="87" xfId="0" applyNumberFormat="1" applyFont="1" applyFill="1" applyBorder="1" applyAlignment="1">
      <alignment horizontal="center" vertical="center" wrapText="1"/>
    </xf>
    <xf numFmtId="1" fontId="6" fillId="5" borderId="75" xfId="0" applyNumberFormat="1" applyFont="1" applyFill="1" applyBorder="1" applyAlignment="1">
      <alignment horizontal="center" vertical="center" wrapText="1"/>
    </xf>
    <xf numFmtId="0" fontId="6" fillId="5" borderId="162" xfId="0" applyFont="1" applyFill="1" applyBorder="1" applyAlignment="1">
      <alignment vertical="center" wrapText="1"/>
    </xf>
    <xf numFmtId="1" fontId="6" fillId="5" borderId="59" xfId="0" applyNumberFormat="1" applyFont="1" applyFill="1" applyBorder="1" applyAlignment="1">
      <alignment horizontal="center" vertical="center" wrapText="1"/>
    </xf>
    <xf numFmtId="0" fontId="6" fillId="5" borderId="124" xfId="0" applyFont="1" applyFill="1" applyBorder="1" applyAlignment="1">
      <alignment horizontal="center" vertical="center" wrapText="1"/>
    </xf>
    <xf numFmtId="166" fontId="6" fillId="5" borderId="59" xfId="0" applyNumberFormat="1" applyFont="1" applyFill="1" applyBorder="1" applyAlignment="1">
      <alignment horizontal="center" vertical="center" wrapText="1"/>
    </xf>
    <xf numFmtId="2" fontId="6" fillId="5" borderId="128" xfId="0" applyNumberFormat="1" applyFont="1" applyFill="1" applyBorder="1" applyAlignment="1">
      <alignment horizontal="center" vertical="center" wrapText="1"/>
    </xf>
    <xf numFmtId="1" fontId="6" fillId="5" borderId="136" xfId="0" applyNumberFormat="1" applyFont="1" applyFill="1" applyBorder="1" applyAlignment="1">
      <alignment horizontal="center" vertical="center" wrapText="1"/>
    </xf>
    <xf numFmtId="1" fontId="6" fillId="4" borderId="59" xfId="0" applyNumberFormat="1" applyFont="1" applyFill="1" applyBorder="1" applyAlignment="1">
      <alignment horizontal="center" vertical="center" wrapText="1"/>
    </xf>
    <xf numFmtId="1" fontId="6" fillId="4" borderId="137" xfId="0" applyNumberFormat="1" applyFont="1" applyFill="1" applyBorder="1" applyAlignment="1">
      <alignment horizontal="center" vertical="center" wrapText="1"/>
    </xf>
    <xf numFmtId="1" fontId="6" fillId="0" borderId="124" xfId="0" applyNumberFormat="1" applyFont="1" applyBorder="1" applyAlignment="1">
      <alignment horizontal="center" vertical="center" wrapText="1"/>
    </xf>
    <xf numFmtId="0" fontId="6" fillId="0" borderId="128" xfId="0" applyFont="1" applyBorder="1" applyAlignment="1">
      <alignment horizontal="center" vertical="center" wrapText="1"/>
    </xf>
    <xf numFmtId="165" fontId="6" fillId="5" borderId="124" xfId="0" applyNumberFormat="1" applyFont="1" applyFill="1" applyBorder="1" applyAlignment="1">
      <alignment horizontal="center" vertical="center" wrapText="1"/>
    </xf>
    <xf numFmtId="0" fontId="6" fillId="5" borderId="128" xfId="0" applyFont="1" applyFill="1" applyBorder="1" applyAlignment="1">
      <alignment horizontal="center" vertical="center" wrapText="1"/>
    </xf>
    <xf numFmtId="0" fontId="6" fillId="5" borderId="74" xfId="0" applyFont="1" applyFill="1" applyBorder="1" applyAlignment="1">
      <alignment vertical="center" wrapText="1"/>
    </xf>
    <xf numFmtId="0" fontId="6" fillId="5" borderId="70" xfId="0" applyFont="1" applyFill="1" applyBorder="1" applyAlignment="1">
      <alignment vertical="center" wrapText="1"/>
    </xf>
    <xf numFmtId="0" fontId="6" fillId="5" borderId="75" xfId="0" applyFont="1" applyFill="1" applyBorder="1" applyAlignment="1">
      <alignment horizontal="center" vertical="center" wrapText="1"/>
    </xf>
    <xf numFmtId="2" fontId="6" fillId="5" borderId="74" xfId="0" applyNumberFormat="1" applyFont="1" applyFill="1" applyBorder="1" applyAlignment="1">
      <alignment horizontal="center" vertical="center" wrapText="1"/>
    </xf>
    <xf numFmtId="0" fontId="6" fillId="5" borderId="136" xfId="0" applyFont="1" applyFill="1" applyBorder="1" applyAlignment="1">
      <alignment horizontal="center" vertical="center" wrapText="1"/>
    </xf>
    <xf numFmtId="2" fontId="6" fillId="5" borderId="137" xfId="0" applyNumberFormat="1" applyFont="1" applyFill="1" applyBorder="1" applyAlignment="1">
      <alignment horizontal="center" vertical="center" wrapText="1"/>
    </xf>
    <xf numFmtId="165" fontId="6" fillId="6" borderId="79" xfId="0" applyNumberFormat="1" applyFont="1" applyFill="1" applyBorder="1" applyAlignment="1">
      <alignment horizontal="center" vertical="center" wrapText="1"/>
    </xf>
    <xf numFmtId="0" fontId="6" fillId="6" borderId="80" xfId="0" applyFont="1" applyFill="1" applyBorder="1" applyAlignment="1">
      <alignment horizontal="center" vertical="center" wrapText="1"/>
    </xf>
    <xf numFmtId="165" fontId="6" fillId="6" borderId="81" xfId="0" applyNumberFormat="1" applyFont="1" applyFill="1" applyBorder="1" applyAlignment="1">
      <alignment horizontal="center" vertical="center" wrapText="1"/>
    </xf>
    <xf numFmtId="0" fontId="6" fillId="5" borderId="137" xfId="0" applyFont="1" applyFill="1" applyBorder="1" applyAlignment="1">
      <alignment vertical="center" wrapText="1"/>
    </xf>
    <xf numFmtId="165" fontId="6" fillId="6" borderId="83" xfId="0" applyNumberFormat="1" applyFont="1" applyFill="1" applyBorder="1" applyAlignment="1">
      <alignment horizontal="center" vertical="center" wrapText="1"/>
    </xf>
    <xf numFmtId="0" fontId="6" fillId="5" borderId="84" xfId="0" applyFont="1" applyFill="1" applyBorder="1" applyAlignment="1">
      <alignment horizontal="center" vertical="center" wrapText="1"/>
    </xf>
    <xf numFmtId="0" fontId="6" fillId="6" borderId="114" xfId="0" applyFont="1" applyFill="1" applyBorder="1" applyAlignment="1">
      <alignment vertical="center" wrapText="1"/>
    </xf>
    <xf numFmtId="0" fontId="6" fillId="5" borderId="83" xfId="0" applyFont="1" applyFill="1" applyBorder="1" applyAlignment="1">
      <alignment horizontal="center" vertical="center" wrapText="1"/>
    </xf>
    <xf numFmtId="2" fontId="6" fillId="5" borderId="84" xfId="0" applyNumberFormat="1" applyFont="1" applyFill="1" applyBorder="1" applyAlignment="1">
      <alignment horizontal="center" vertical="center" wrapText="1"/>
    </xf>
    <xf numFmtId="0" fontId="6" fillId="0" borderId="84" xfId="0" applyFont="1" applyBorder="1" applyAlignment="1">
      <alignment horizontal="center" vertical="center" wrapText="1"/>
    </xf>
    <xf numFmtId="165" fontId="6" fillId="6" borderId="124" xfId="0" applyNumberFormat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2" borderId="43" xfId="0" applyFont="1" applyFill="1" applyBorder="1" applyAlignment="1">
      <alignment vertical="center"/>
    </xf>
    <xf numFmtId="1" fontId="6" fillId="4" borderId="26" xfId="0" applyNumberFormat="1" applyFont="1" applyFill="1" applyBorder="1" applyAlignment="1">
      <alignment horizontal="center" vertical="center" wrapText="1"/>
    </xf>
    <xf numFmtId="1" fontId="6" fillId="4" borderId="17" xfId="0" applyNumberFormat="1" applyFont="1" applyFill="1" applyBorder="1" applyAlignment="1">
      <alignment horizontal="center" vertical="center" wrapText="1"/>
    </xf>
    <xf numFmtId="1" fontId="6" fillId="4" borderId="109" xfId="0" applyNumberFormat="1" applyFont="1" applyFill="1" applyBorder="1" applyAlignment="1">
      <alignment horizontal="center" vertical="center" wrapText="1"/>
    </xf>
    <xf numFmtId="1" fontId="6" fillId="5" borderId="111" xfId="0" applyNumberFormat="1" applyFont="1" applyFill="1" applyBorder="1" applyAlignment="1">
      <alignment horizontal="center" vertical="center" wrapText="1"/>
    </xf>
    <xf numFmtId="0" fontId="6" fillId="5" borderId="107" xfId="0" applyFont="1" applyFill="1" applyBorder="1" applyAlignment="1">
      <alignment horizontal="center" vertical="center"/>
    </xf>
    <xf numFmtId="0" fontId="6" fillId="5" borderId="118" xfId="0" applyFont="1" applyFill="1" applyBorder="1" applyAlignment="1">
      <alignment horizontal="center" vertical="center"/>
    </xf>
    <xf numFmtId="2" fontId="6" fillId="0" borderId="83" xfId="0" applyNumberFormat="1" applyFont="1" applyBorder="1" applyAlignment="1">
      <alignment horizontal="center" vertical="center" wrapText="1"/>
    </xf>
    <xf numFmtId="1" fontId="6" fillId="0" borderId="80" xfId="0" applyNumberFormat="1" applyFont="1" applyBorder="1" applyAlignment="1">
      <alignment horizontal="center" vertical="center" wrapText="1"/>
    </xf>
    <xf numFmtId="1" fontId="6" fillId="0" borderId="82" xfId="0" applyNumberFormat="1" applyFont="1" applyBorder="1" applyAlignment="1">
      <alignment horizontal="center" vertical="center" wrapText="1"/>
    </xf>
    <xf numFmtId="1" fontId="6" fillId="0" borderId="84" xfId="0" applyNumberFormat="1" applyFont="1" applyBorder="1" applyAlignment="1">
      <alignment horizontal="center" vertical="center" wrapText="1"/>
    </xf>
    <xf numFmtId="2" fontId="6" fillId="0" borderId="94" xfId="0" applyNumberFormat="1" applyFont="1" applyBorder="1" applyAlignment="1">
      <alignment horizontal="center" vertical="center" wrapText="1"/>
    </xf>
    <xf numFmtId="1" fontId="6" fillId="0" borderId="95" xfId="0" applyNumberFormat="1" applyFont="1" applyBorder="1" applyAlignment="1">
      <alignment horizontal="center" vertical="center" wrapText="1"/>
    </xf>
    <xf numFmtId="2" fontId="6" fillId="0" borderId="155" xfId="0" applyNumberFormat="1" applyFont="1" applyBorder="1" applyAlignment="1">
      <alignment horizontal="center" vertical="center" wrapText="1"/>
    </xf>
    <xf numFmtId="1" fontId="6" fillId="0" borderId="100" xfId="0" applyNumberFormat="1" applyFont="1" applyBorder="1" applyAlignment="1">
      <alignment horizontal="center" vertical="center" wrapText="1"/>
    </xf>
    <xf numFmtId="2" fontId="6" fillId="0" borderId="163" xfId="0" applyNumberFormat="1" applyFont="1" applyBorder="1" applyAlignment="1">
      <alignment horizontal="center" vertical="center" wrapText="1"/>
    </xf>
    <xf numFmtId="1" fontId="6" fillId="0" borderId="164" xfId="0" applyNumberFormat="1" applyFont="1" applyBorder="1" applyAlignment="1">
      <alignment horizontal="center" vertical="center" wrapText="1"/>
    </xf>
    <xf numFmtId="0" fontId="5" fillId="6" borderId="15" xfId="0" applyFont="1" applyFill="1" applyBorder="1" applyAlignment="1">
      <alignment vertical="center"/>
    </xf>
    <xf numFmtId="1" fontId="6" fillId="6" borderId="9" xfId="0" applyNumberFormat="1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5" fillId="6" borderId="52" xfId="0" applyFont="1" applyFill="1" applyBorder="1" applyAlignment="1">
      <alignment vertical="center"/>
    </xf>
    <xf numFmtId="1" fontId="6" fillId="6" borderId="54" xfId="0" applyNumberFormat="1" applyFont="1" applyFill="1" applyBorder="1" applyAlignment="1">
      <alignment horizontal="center" vertical="center" wrapText="1"/>
    </xf>
    <xf numFmtId="0" fontId="6" fillId="6" borderId="55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  <xf numFmtId="1" fontId="6" fillId="6" borderId="8" xfId="0" applyNumberFormat="1" applyFont="1" applyFill="1" applyBorder="1" applyAlignment="1">
      <alignment horizontal="center" vertical="center" wrapText="1"/>
    </xf>
    <xf numFmtId="1" fontId="6" fillId="6" borderId="24" xfId="0" applyNumberFormat="1" applyFont="1" applyFill="1" applyBorder="1" applyAlignment="1">
      <alignment horizontal="center" vertical="center" wrapText="1"/>
    </xf>
    <xf numFmtId="2" fontId="9" fillId="7" borderId="117" xfId="1" applyNumberFormat="1" applyFont="1" applyFill="1" applyBorder="1" applyAlignment="1">
      <alignment horizontal="center" vertical="top" wrapText="1"/>
    </xf>
    <xf numFmtId="0" fontId="0" fillId="0" borderId="0" xfId="0"/>
    <xf numFmtId="0" fontId="0" fillId="0" borderId="60" xfId="0" applyFont="1" applyBorder="1" applyAlignment="1">
      <alignment horizontal="center"/>
    </xf>
    <xf numFmtId="0" fontId="0" fillId="0" borderId="61" xfId="0" applyFont="1" applyBorder="1" applyAlignment="1">
      <alignment horizontal="center"/>
    </xf>
    <xf numFmtId="0" fontId="5" fillId="0" borderId="60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/>
    </xf>
    <xf numFmtId="0" fontId="25" fillId="0" borderId="50" xfId="0" applyFont="1" applyBorder="1" applyAlignment="1">
      <alignment horizontal="center"/>
    </xf>
    <xf numFmtId="0" fontId="25" fillId="0" borderId="58" xfId="0" applyFont="1" applyBorder="1" applyAlignment="1">
      <alignment horizontal="center"/>
    </xf>
    <xf numFmtId="0" fontId="6" fillId="0" borderId="50" xfId="0" applyFont="1" applyBorder="1" applyAlignment="1">
      <alignment horizontal="center" vertical="center" wrapText="1"/>
    </xf>
    <xf numFmtId="0" fontId="0" fillId="0" borderId="66" xfId="0" applyBorder="1"/>
    <xf numFmtId="0" fontId="4" fillId="8" borderId="5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wrapText="1"/>
    </xf>
    <xf numFmtId="165" fontId="5" fillId="3" borderId="32" xfId="0" applyNumberFormat="1" applyFont="1" applyFill="1" applyBorder="1" applyAlignment="1">
      <alignment horizontal="center" vertical="center" wrapText="1"/>
    </xf>
    <xf numFmtId="1" fontId="5" fillId="3" borderId="33" xfId="0" applyNumberFormat="1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2" fontId="5" fillId="3" borderId="33" xfId="0" applyNumberFormat="1" applyFont="1" applyFill="1" applyBorder="1" applyAlignment="1">
      <alignment horizontal="center" vertical="center" wrapText="1"/>
    </xf>
    <xf numFmtId="2" fontId="21" fillId="3" borderId="47" xfId="0" applyNumberFormat="1" applyFont="1" applyFill="1" applyBorder="1" applyAlignment="1">
      <alignment horizontal="center" vertical="center" wrapText="1"/>
    </xf>
    <xf numFmtId="2" fontId="21" fillId="10" borderId="32" xfId="0" applyNumberFormat="1" applyFont="1" applyFill="1" applyBorder="1" applyAlignment="1">
      <alignment horizontal="center" vertical="center" wrapText="1"/>
    </xf>
    <xf numFmtId="0" fontId="5" fillId="9" borderId="36" xfId="0" applyFont="1" applyFill="1" applyBorder="1" applyAlignment="1">
      <alignment horizontal="center" vertical="center" wrapText="1"/>
    </xf>
    <xf numFmtId="0" fontId="5" fillId="10" borderId="32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165" fontId="5" fillId="0" borderId="53" xfId="0" applyNumberFormat="1" applyFont="1" applyBorder="1" applyAlignment="1">
      <alignment horizontal="center" vertical="center" wrapText="1"/>
    </xf>
    <xf numFmtId="1" fontId="5" fillId="0" borderId="54" xfId="0" applyNumberFormat="1" applyFont="1" applyBorder="1" applyAlignment="1">
      <alignment horizontal="center" vertical="center" wrapText="1"/>
    </xf>
    <xf numFmtId="0" fontId="5" fillId="0" borderId="43" xfId="0" applyFont="1" applyBorder="1" applyAlignment="1">
      <alignment vertical="center"/>
    </xf>
    <xf numFmtId="165" fontId="5" fillId="0" borderId="24" xfId="0" applyNumberFormat="1" applyFont="1" applyBorder="1" applyAlignment="1">
      <alignment horizontal="center" vertical="center" wrapText="1"/>
    </xf>
    <xf numFmtId="1" fontId="5" fillId="0" borderId="25" xfId="0" applyNumberFormat="1" applyFont="1" applyBorder="1" applyAlignment="1">
      <alignment horizontal="center" vertical="center" wrapText="1"/>
    </xf>
    <xf numFmtId="0" fontId="5" fillId="0" borderId="40" xfId="0" applyFont="1" applyBorder="1" applyAlignment="1">
      <alignment vertical="center"/>
    </xf>
    <xf numFmtId="165" fontId="5" fillId="0" borderId="35" xfId="0" applyNumberFormat="1" applyFont="1" applyBorder="1" applyAlignment="1">
      <alignment horizontal="center" vertical="center" wrapText="1"/>
    </xf>
    <xf numFmtId="1" fontId="5" fillId="0" borderId="26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165" fontId="6" fillId="0" borderId="63" xfId="0" applyNumberFormat="1" applyFont="1" applyBorder="1" applyAlignment="1">
      <alignment horizontal="center" vertical="center" wrapText="1"/>
    </xf>
    <xf numFmtId="0" fontId="5" fillId="0" borderId="50" xfId="0" applyFont="1" applyBorder="1" applyAlignment="1">
      <alignment vertical="center"/>
    </xf>
    <xf numFmtId="165" fontId="5" fillId="0" borderId="50" xfId="0" applyNumberFormat="1" applyFont="1" applyBorder="1" applyAlignment="1">
      <alignment horizontal="center" vertical="center" wrapText="1"/>
    </xf>
    <xf numFmtId="1" fontId="5" fillId="0" borderId="50" xfId="0" applyNumberFormat="1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67" xfId="0" applyFont="1" applyBorder="1" applyAlignment="1">
      <alignment vertical="center"/>
    </xf>
    <xf numFmtId="165" fontId="5" fillId="0" borderId="63" xfId="0" applyNumberFormat="1" applyFont="1" applyBorder="1" applyAlignment="1">
      <alignment horizontal="center" vertical="center" wrapText="1"/>
    </xf>
    <xf numFmtId="1" fontId="5" fillId="0" borderId="68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27" fillId="0" borderId="49" xfId="0" applyFont="1" applyBorder="1" applyAlignment="1">
      <alignment horizontal="left"/>
    </xf>
    <xf numFmtId="0" fontId="0" fillId="0" borderId="166" xfId="0" applyFont="1" applyBorder="1" applyAlignment="1">
      <alignment horizontal="center"/>
    </xf>
    <xf numFmtId="165" fontId="18" fillId="3" borderId="111" xfId="0" applyNumberFormat="1" applyFont="1" applyFill="1" applyBorder="1" applyAlignment="1">
      <alignment horizontal="center" vertical="center" wrapText="1"/>
    </xf>
    <xf numFmtId="1" fontId="18" fillId="3" borderId="109" xfId="0" applyNumberFormat="1" applyFont="1" applyFill="1" applyBorder="1" applyAlignment="1">
      <alignment horizontal="center" vertical="center" wrapText="1"/>
    </xf>
    <xf numFmtId="165" fontId="5" fillId="3" borderId="63" xfId="0" applyNumberFormat="1" applyFont="1" applyFill="1" applyBorder="1" applyAlignment="1">
      <alignment horizontal="center" vertical="center" wrapText="1"/>
    </xf>
    <xf numFmtId="1" fontId="5" fillId="3" borderId="68" xfId="0" applyNumberFormat="1" applyFont="1" applyFill="1" applyBorder="1" applyAlignment="1">
      <alignment horizontal="center" vertical="center" wrapText="1"/>
    </xf>
    <xf numFmtId="0" fontId="5" fillId="9" borderId="73" xfId="0" applyFont="1" applyFill="1" applyBorder="1" applyAlignment="1">
      <alignment horizontal="center" vertical="center" wrapText="1"/>
    </xf>
    <xf numFmtId="1" fontId="6" fillId="19" borderId="45" xfId="0" applyNumberFormat="1" applyFont="1" applyFill="1" applyBorder="1" applyAlignment="1">
      <alignment horizontal="center" vertical="center" wrapText="1"/>
    </xf>
    <xf numFmtId="1" fontId="6" fillId="19" borderId="16" xfId="0" applyNumberFormat="1" applyFont="1" applyFill="1" applyBorder="1" applyAlignment="1">
      <alignment horizontal="center" vertical="center" wrapText="1"/>
    </xf>
    <xf numFmtId="1" fontId="6" fillId="19" borderId="54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13" xfId="0" applyFont="1" applyBorder="1" applyAlignment="1">
      <alignment horizontal="center" vertical="center" wrapText="1"/>
    </xf>
    <xf numFmtId="166" fontId="6" fillId="0" borderId="109" xfId="0" applyNumberFormat="1" applyFont="1" applyBorder="1" applyAlignment="1">
      <alignment horizontal="center" vertical="center" wrapText="1"/>
    </xf>
    <xf numFmtId="1" fontId="6" fillId="19" borderId="108" xfId="0" applyNumberFormat="1" applyFont="1" applyFill="1" applyBorder="1" applyAlignment="1">
      <alignment horizontal="center" vertical="center" wrapText="1"/>
    </xf>
    <xf numFmtId="1" fontId="6" fillId="15" borderId="113" xfId="0" applyNumberFormat="1" applyFont="1" applyFill="1" applyBorder="1" applyAlignment="1">
      <alignment horizontal="center" vertical="center" wrapText="1"/>
    </xf>
    <xf numFmtId="0" fontId="6" fillId="0" borderId="167" xfId="0" applyFont="1" applyBorder="1" applyAlignment="1">
      <alignment horizontal="center" vertical="center" wrapText="1"/>
    </xf>
    <xf numFmtId="1" fontId="6" fillId="15" borderId="98" xfId="0" applyNumberFormat="1" applyFont="1" applyFill="1" applyBorder="1" applyAlignment="1">
      <alignment horizontal="center" vertical="center" wrapText="1"/>
    </xf>
    <xf numFmtId="0" fontId="5" fillId="0" borderId="168" xfId="0" applyFont="1" applyBorder="1" applyAlignment="1">
      <alignment horizontal="center" vertical="center" wrapText="1"/>
    </xf>
    <xf numFmtId="0" fontId="6" fillId="0" borderId="104" xfId="0" applyFont="1" applyBorder="1" applyAlignment="1">
      <alignment horizontal="center" vertical="center" wrapText="1"/>
    </xf>
    <xf numFmtId="1" fontId="6" fillId="15" borderId="104" xfId="0" applyNumberFormat="1" applyFont="1" applyFill="1" applyBorder="1" applyAlignment="1">
      <alignment horizontal="center" vertical="center" wrapText="1"/>
    </xf>
    <xf numFmtId="0" fontId="5" fillId="0" borderId="34" xfId="0" applyFont="1" applyBorder="1" applyAlignment="1">
      <alignment vertical="center"/>
    </xf>
    <xf numFmtId="0" fontId="6" fillId="0" borderId="169" xfId="0" applyFont="1" applyBorder="1" applyAlignment="1">
      <alignment horizontal="center" vertical="center" wrapText="1"/>
    </xf>
    <xf numFmtId="166" fontId="6" fillId="0" borderId="170" xfId="0" applyNumberFormat="1" applyFont="1" applyBorder="1" applyAlignment="1">
      <alignment horizontal="center" vertical="center" wrapText="1"/>
    </xf>
    <xf numFmtId="1" fontId="6" fillId="19" borderId="148" xfId="0" applyNumberFormat="1" applyFont="1" applyFill="1" applyBorder="1" applyAlignment="1">
      <alignment horizontal="center" vertical="center" wrapText="1"/>
    </xf>
    <xf numFmtId="1" fontId="6" fillId="19" borderId="28" xfId="0" applyNumberFormat="1" applyFont="1" applyFill="1" applyBorder="1" applyAlignment="1">
      <alignment horizontal="center" vertical="center" wrapText="1"/>
    </xf>
    <xf numFmtId="1" fontId="6" fillId="19" borderId="56" xfId="0" applyNumberFormat="1" applyFont="1" applyFill="1" applyBorder="1" applyAlignment="1">
      <alignment horizontal="center" vertical="center" wrapText="1"/>
    </xf>
    <xf numFmtId="0" fontId="34" fillId="0" borderId="74" xfId="0" applyFont="1" applyBorder="1"/>
    <xf numFmtId="165" fontId="6" fillId="0" borderId="76" xfId="0" applyNumberFormat="1" applyFont="1" applyBorder="1" applyAlignment="1">
      <alignment horizontal="center" vertical="center" wrapText="1"/>
    </xf>
    <xf numFmtId="0" fontId="5" fillId="0" borderId="78" xfId="0" applyFont="1" applyBorder="1" applyAlignment="1">
      <alignment horizontal="center" vertical="center" wrapText="1"/>
    </xf>
    <xf numFmtId="1" fontId="6" fillId="19" borderId="77" xfId="0" applyNumberFormat="1" applyFont="1" applyFill="1" applyBorder="1" applyAlignment="1">
      <alignment horizontal="center" vertical="center" wrapText="1"/>
    </xf>
    <xf numFmtId="1" fontId="6" fillId="15" borderId="76" xfId="0" applyNumberFormat="1" applyFont="1" applyFill="1" applyBorder="1" applyAlignment="1">
      <alignment horizontal="center" vertical="center" wrapText="1"/>
    </xf>
    <xf numFmtId="165" fontId="6" fillId="0" borderId="79" xfId="0" applyNumberFormat="1" applyFont="1" applyBorder="1" applyAlignment="1">
      <alignment horizontal="center" vertical="center" wrapText="1"/>
    </xf>
    <xf numFmtId="0" fontId="5" fillId="0" borderId="80" xfId="0" applyFont="1" applyBorder="1" applyAlignment="1">
      <alignment horizontal="center" vertical="center" wrapText="1"/>
    </xf>
    <xf numFmtId="1" fontId="6" fillId="19" borderId="50" xfId="0" applyNumberFormat="1" applyFont="1" applyFill="1" applyBorder="1" applyAlignment="1">
      <alignment horizontal="center" vertical="center" wrapText="1"/>
    </xf>
    <xf numFmtId="1" fontId="6" fillId="15" borderId="79" xfId="0" applyNumberFormat="1" applyFont="1" applyFill="1" applyBorder="1" applyAlignment="1">
      <alignment horizontal="center" vertical="center" wrapText="1"/>
    </xf>
    <xf numFmtId="0" fontId="34" fillId="0" borderId="87" xfId="0" applyFont="1" applyBorder="1"/>
    <xf numFmtId="165" fontId="6" fillId="0" borderId="124" xfId="0" applyNumberFormat="1" applyFont="1" applyBorder="1" applyAlignment="1">
      <alignment horizontal="center" vertical="center" wrapText="1"/>
    </xf>
    <xf numFmtId="0" fontId="5" fillId="0" borderId="128" xfId="0" applyFont="1" applyBorder="1" applyAlignment="1">
      <alignment horizontal="center" vertical="center" wrapText="1"/>
    </xf>
    <xf numFmtId="1" fontId="6" fillId="19" borderId="58" xfId="0" applyNumberFormat="1" applyFont="1" applyFill="1" applyBorder="1" applyAlignment="1">
      <alignment horizontal="center" vertical="center" wrapText="1"/>
    </xf>
    <xf numFmtId="1" fontId="6" fillId="15" borderId="81" xfId="0" applyNumberFormat="1" applyFont="1" applyFill="1" applyBorder="1" applyAlignment="1">
      <alignment horizontal="center" vertical="center" wrapText="1"/>
    </xf>
    <xf numFmtId="1" fontId="6" fillId="0" borderId="131" xfId="0" applyNumberFormat="1" applyFont="1" applyBorder="1" applyAlignment="1">
      <alignment horizontal="center" vertical="center" wrapText="1"/>
    </xf>
    <xf numFmtId="1" fontId="6" fillId="0" borderId="70" xfId="0" applyNumberFormat="1" applyFont="1" applyBorder="1" applyAlignment="1">
      <alignment horizontal="center" vertical="center" wrapText="1"/>
    </xf>
    <xf numFmtId="165" fontId="6" fillId="0" borderId="81" xfId="0" applyNumberFormat="1" applyFont="1" applyBorder="1" applyAlignment="1">
      <alignment horizontal="center" vertical="center" wrapText="1"/>
    </xf>
    <xf numFmtId="1" fontId="6" fillId="0" borderId="87" xfId="0" applyNumberFormat="1" applyFont="1" applyBorder="1" applyAlignment="1">
      <alignment horizontal="center" vertical="center" wrapText="1"/>
    </xf>
    <xf numFmtId="0" fontId="5" fillId="0" borderId="82" xfId="0" applyFont="1" applyBorder="1" applyAlignment="1">
      <alignment horizontal="center" vertical="center" wrapText="1"/>
    </xf>
    <xf numFmtId="1" fontId="6" fillId="19" borderId="51" xfId="0" applyNumberFormat="1" applyFont="1" applyFill="1" applyBorder="1" applyAlignment="1">
      <alignment horizontal="center" vertical="center" wrapText="1"/>
    </xf>
    <xf numFmtId="1" fontId="6" fillId="5" borderId="74" xfId="0" applyNumberFormat="1" applyFont="1" applyFill="1" applyBorder="1" applyAlignment="1">
      <alignment horizontal="center" vertical="center" wrapText="1"/>
    </xf>
    <xf numFmtId="0" fontId="6" fillId="0" borderId="86" xfId="0" applyFont="1" applyBorder="1" applyAlignment="1">
      <alignment horizontal="center" vertical="center" wrapText="1"/>
    </xf>
    <xf numFmtId="1" fontId="6" fillId="5" borderId="87" xfId="0" applyNumberFormat="1" applyFont="1" applyFill="1" applyBorder="1" applyAlignment="1">
      <alignment horizontal="center" vertical="center" wrapText="1"/>
    </xf>
    <xf numFmtId="1" fontId="6" fillId="15" borderId="76" xfId="0" applyNumberFormat="1" applyFont="1" applyFill="1" applyBorder="1" applyAlignment="1">
      <alignment horizontal="center" vertical="center"/>
    </xf>
    <xf numFmtId="0" fontId="34" fillId="0" borderId="70" xfId="0" applyFont="1" applyBorder="1"/>
    <xf numFmtId="165" fontId="6" fillId="0" borderId="105" xfId="0" applyNumberFormat="1" applyFont="1" applyBorder="1" applyAlignment="1">
      <alignment horizontal="center" vertical="center" wrapText="1"/>
    </xf>
    <xf numFmtId="1" fontId="6" fillId="0" borderId="46" xfId="0" applyNumberFormat="1" applyFont="1" applyBorder="1" applyAlignment="1">
      <alignment horizontal="center" vertical="center" wrapText="1"/>
    </xf>
    <xf numFmtId="1" fontId="6" fillId="15" borderId="83" xfId="0" applyNumberFormat="1" applyFont="1" applyFill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 vertical="center" wrapText="1"/>
    </xf>
    <xf numFmtId="165" fontId="6" fillId="0" borderId="101" xfId="0" applyNumberFormat="1" applyFont="1" applyBorder="1" applyAlignment="1">
      <alignment horizontal="center" vertical="center" wrapText="1"/>
    </xf>
    <xf numFmtId="1" fontId="6" fillId="0" borderId="68" xfId="0" applyNumberFormat="1" applyFont="1" applyBorder="1" applyAlignment="1">
      <alignment horizontal="center" vertical="center" wrapText="1"/>
    </xf>
    <xf numFmtId="1" fontId="6" fillId="0" borderId="56" xfId="0" applyNumberFormat="1" applyFont="1" applyBorder="1" applyAlignment="1">
      <alignment horizontal="center" vertical="center" wrapText="1"/>
    </xf>
    <xf numFmtId="1" fontId="6" fillId="15" borderId="120" xfId="0" applyNumberFormat="1" applyFont="1" applyFill="1" applyBorder="1" applyAlignment="1">
      <alignment horizontal="center" vertical="center"/>
    </xf>
    <xf numFmtId="0" fontId="34" fillId="0" borderId="121" xfId="0" applyFont="1" applyBorder="1"/>
    <xf numFmtId="0" fontId="36" fillId="0" borderId="74" xfId="0" applyFont="1" applyBorder="1" applyAlignment="1">
      <alignment horizontal="center"/>
    </xf>
    <xf numFmtId="0" fontId="34" fillId="0" borderId="122" xfId="0" applyFont="1" applyBorder="1"/>
    <xf numFmtId="1" fontId="6" fillId="15" borderId="79" xfId="0" applyNumberFormat="1" applyFont="1" applyFill="1" applyBorder="1" applyAlignment="1">
      <alignment horizontal="center" vertical="center"/>
    </xf>
    <xf numFmtId="0" fontId="34" fillId="0" borderId="117" xfId="0" applyFont="1" applyBorder="1"/>
    <xf numFmtId="0" fontId="36" fillId="0" borderId="85" xfId="0" applyFont="1" applyBorder="1" applyAlignment="1">
      <alignment horizontal="center"/>
    </xf>
    <xf numFmtId="0" fontId="6" fillId="0" borderId="124" xfId="0" applyFont="1" applyBorder="1" applyAlignment="1">
      <alignment horizontal="center" vertical="center" wrapText="1"/>
    </xf>
    <xf numFmtId="1" fontId="6" fillId="19" borderId="59" xfId="0" applyNumberFormat="1" applyFont="1" applyFill="1" applyBorder="1" applyAlignment="1">
      <alignment horizontal="center" vertical="center" wrapText="1"/>
    </xf>
    <xf numFmtId="1" fontId="6" fillId="15" borderId="124" xfId="0" applyNumberFormat="1" applyFont="1" applyFill="1" applyBorder="1" applyAlignment="1">
      <alignment horizontal="center" vertical="center"/>
    </xf>
    <xf numFmtId="0" fontId="6" fillId="0" borderId="120" xfId="0" applyFont="1" applyBorder="1" applyAlignment="1">
      <alignment horizontal="center" vertical="center" wrapText="1"/>
    </xf>
    <xf numFmtId="1" fontId="6" fillId="19" borderId="66" xfId="0" applyNumberFormat="1" applyFont="1" applyFill="1" applyBorder="1" applyAlignment="1">
      <alignment horizontal="center" vertical="center" wrapText="1"/>
    </xf>
    <xf numFmtId="0" fontId="24" fillId="0" borderId="74" xfId="0" applyFont="1" applyBorder="1" applyAlignment="1">
      <alignment horizontal="center"/>
    </xf>
    <xf numFmtId="0" fontId="0" fillId="0" borderId="7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81" xfId="0" applyBorder="1" applyAlignment="1">
      <alignment horizontal="center"/>
    </xf>
    <xf numFmtId="0" fontId="0" fillId="0" borderId="58" xfId="0" applyBorder="1" applyAlignment="1">
      <alignment horizontal="center"/>
    </xf>
    <xf numFmtId="0" fontId="24" fillId="0" borderId="87" xfId="0" applyFont="1" applyBorder="1" applyAlignment="1">
      <alignment horizontal="center"/>
    </xf>
    <xf numFmtId="1" fontId="6" fillId="15" borderId="81" xfId="0" applyNumberFormat="1" applyFont="1" applyFill="1" applyBorder="1" applyAlignment="1">
      <alignment horizontal="center" vertical="center"/>
    </xf>
    <xf numFmtId="0" fontId="24" fillId="0" borderId="131" xfId="0" applyFont="1" applyBorder="1" applyAlignment="1">
      <alignment horizontal="center"/>
    </xf>
    <xf numFmtId="0" fontId="36" fillId="0" borderId="70" xfId="0" applyFont="1" applyBorder="1" applyAlignment="1">
      <alignment horizontal="center"/>
    </xf>
    <xf numFmtId="0" fontId="24" fillId="0" borderId="70" xfId="0" applyFont="1" applyBorder="1" applyAlignment="1">
      <alignment horizontal="center"/>
    </xf>
    <xf numFmtId="0" fontId="36" fillId="0" borderId="87" xfId="0" applyFont="1" applyBorder="1" applyAlignment="1">
      <alignment horizontal="center"/>
    </xf>
    <xf numFmtId="0" fontId="24" fillId="0" borderId="81" xfId="0" applyFont="1" applyBorder="1" applyAlignment="1">
      <alignment horizontal="center"/>
    </xf>
    <xf numFmtId="1" fontId="6" fillId="5" borderId="46" xfId="0" applyNumberFormat="1" applyFont="1" applyFill="1" applyBorder="1" applyAlignment="1">
      <alignment horizontal="center" vertical="center" wrapText="1"/>
    </xf>
    <xf numFmtId="1" fontId="6" fillId="5" borderId="10" xfId="0" applyNumberFormat="1" applyFont="1" applyFill="1" applyBorder="1" applyAlignment="1">
      <alignment horizontal="center" vertical="center" wrapText="1"/>
    </xf>
    <xf numFmtId="1" fontId="6" fillId="5" borderId="110" xfId="0" applyNumberFormat="1" applyFont="1" applyFill="1" applyBorder="1" applyAlignment="1">
      <alignment horizontal="center" vertical="center" wrapText="1"/>
    </xf>
    <xf numFmtId="1" fontId="6" fillId="5" borderId="131" xfId="0" applyNumberFormat="1" applyFont="1" applyFill="1" applyBorder="1" applyAlignment="1">
      <alignment horizontal="center" vertical="center" wrapText="1"/>
    </xf>
    <xf numFmtId="1" fontId="6" fillId="5" borderId="85" xfId="0" applyNumberFormat="1" applyFont="1" applyFill="1" applyBorder="1" applyAlignment="1">
      <alignment horizontal="center" vertical="center" wrapText="1"/>
    </xf>
    <xf numFmtId="0" fontId="24" fillId="0" borderId="85" xfId="0" applyFont="1" applyBorder="1" applyAlignment="1">
      <alignment horizontal="center"/>
    </xf>
    <xf numFmtId="0" fontId="24" fillId="0" borderId="137" xfId="0" applyFont="1" applyBorder="1" applyAlignment="1">
      <alignment horizontal="center"/>
    </xf>
    <xf numFmtId="0" fontId="6" fillId="5" borderId="99" xfId="0" applyFont="1" applyFill="1" applyBorder="1" applyAlignment="1">
      <alignment horizontal="center" vertical="center"/>
    </xf>
    <xf numFmtId="0" fontId="6" fillId="5" borderId="78" xfId="0" applyFont="1" applyFill="1" applyBorder="1" applyAlignment="1">
      <alignment horizontal="center" vertical="center"/>
    </xf>
    <xf numFmtId="0" fontId="6" fillId="5" borderId="84" xfId="0" applyFont="1" applyFill="1" applyBorder="1" applyAlignment="1">
      <alignment horizontal="center" vertical="center"/>
    </xf>
    <xf numFmtId="0" fontId="6" fillId="5" borderId="82" xfId="0" applyFont="1" applyFill="1" applyBorder="1" applyAlignment="1">
      <alignment horizontal="center" vertical="center"/>
    </xf>
    <xf numFmtId="0" fontId="6" fillId="5" borderId="119" xfId="0" applyFont="1" applyFill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6" fillId="0" borderId="119" xfId="0" applyFont="1" applyBorder="1" applyAlignment="1">
      <alignment horizontal="center" vertical="center"/>
    </xf>
    <xf numFmtId="0" fontId="6" fillId="0" borderId="128" xfId="0" applyFont="1" applyBorder="1" applyAlignment="1">
      <alignment horizontal="center" vertical="center"/>
    </xf>
    <xf numFmtId="0" fontId="5" fillId="9" borderId="65" xfId="0" applyFont="1" applyFill="1" applyBorder="1" applyAlignment="1">
      <alignment horizontal="center" vertical="center" wrapText="1"/>
    </xf>
    <xf numFmtId="0" fontId="5" fillId="3" borderId="117" xfId="0" applyFont="1" applyFill="1" applyBorder="1" applyAlignment="1">
      <alignment horizontal="center" vertical="center" wrapText="1"/>
    </xf>
    <xf numFmtId="0" fontId="30" fillId="20" borderId="58" xfId="0" applyFont="1" applyFill="1" applyBorder="1"/>
    <xf numFmtId="0" fontId="30" fillId="20" borderId="87" xfId="0" applyFont="1" applyFill="1" applyBorder="1"/>
    <xf numFmtId="0" fontId="31" fillId="20" borderId="51" xfId="0" applyFont="1" applyFill="1" applyBorder="1" applyAlignment="1">
      <alignment horizontal="center"/>
    </xf>
    <xf numFmtId="0" fontId="31" fillId="20" borderId="74" xfId="0" applyFont="1" applyFill="1" applyBorder="1" applyAlignment="1">
      <alignment horizontal="center"/>
    </xf>
    <xf numFmtId="0" fontId="31" fillId="20" borderId="50" xfId="0" applyFont="1" applyFill="1" applyBorder="1" applyAlignment="1">
      <alignment horizontal="center"/>
    </xf>
    <xf numFmtId="0" fontId="31" fillId="20" borderId="70" xfId="0" applyFont="1" applyFill="1" applyBorder="1" applyAlignment="1">
      <alignment horizontal="center"/>
    </xf>
    <xf numFmtId="0" fontId="31" fillId="20" borderId="59" xfId="0" applyFont="1" applyFill="1" applyBorder="1" applyAlignment="1">
      <alignment horizontal="center"/>
    </xf>
    <xf numFmtId="0" fontId="31" fillId="20" borderId="137" xfId="0" applyFont="1" applyFill="1" applyBorder="1" applyAlignment="1">
      <alignment horizontal="center"/>
    </xf>
    <xf numFmtId="0" fontId="24" fillId="0" borderId="130" xfId="0" applyFont="1" applyBorder="1" applyAlignment="1">
      <alignment horizontal="center"/>
    </xf>
    <xf numFmtId="0" fontId="24" fillId="0" borderId="77" xfId="0" applyFont="1" applyBorder="1"/>
    <xf numFmtId="0" fontId="24" fillId="0" borderId="78" xfId="0" applyFont="1" applyBorder="1"/>
    <xf numFmtId="0" fontId="24" fillId="0" borderId="69" xfId="0" applyFont="1" applyBorder="1" applyAlignment="1">
      <alignment horizontal="center"/>
    </xf>
    <xf numFmtId="0" fontId="24" fillId="0" borderId="50" xfId="0" applyFont="1" applyBorder="1"/>
    <xf numFmtId="0" fontId="24" fillId="0" borderId="80" xfId="0" applyFont="1" applyBorder="1"/>
    <xf numFmtId="0" fontId="24" fillId="0" borderId="58" xfId="0" applyFont="1" applyBorder="1"/>
    <xf numFmtId="0" fontId="24" fillId="0" borderId="82" xfId="0" applyFont="1" applyBorder="1"/>
    <xf numFmtId="0" fontId="24" fillId="0" borderId="51" xfId="0" applyFont="1" applyBorder="1"/>
    <xf numFmtId="0" fontId="24" fillId="0" borderId="84" xfId="0" applyFont="1" applyBorder="1"/>
    <xf numFmtId="0" fontId="24" fillId="0" borderId="89" xfId="0" applyFont="1" applyBorder="1" applyAlignment="1">
      <alignment horizontal="center"/>
    </xf>
    <xf numFmtId="0" fontId="24" fillId="0" borderId="66" xfId="0" applyFont="1" applyBorder="1"/>
    <xf numFmtId="0" fontId="24" fillId="0" borderId="119" xfId="0" applyFont="1" applyBorder="1"/>
    <xf numFmtId="0" fontId="24" fillId="0" borderId="133" xfId="0" applyFont="1" applyBorder="1"/>
    <xf numFmtId="0" fontId="24" fillId="0" borderId="134" xfId="0" applyFont="1" applyBorder="1"/>
    <xf numFmtId="0" fontId="24" fillId="0" borderId="59" xfId="0" applyFont="1" applyBorder="1"/>
    <xf numFmtId="0" fontId="24" fillId="0" borderId="128" xfId="0" applyFont="1" applyBorder="1"/>
    <xf numFmtId="0" fontId="24" fillId="0" borderId="136" xfId="0" applyFont="1" applyBorder="1" applyAlignment="1">
      <alignment horizontal="center"/>
    </xf>
    <xf numFmtId="0" fontId="24" fillId="0" borderId="59" xfId="0" applyFont="1" applyBorder="1" applyAlignment="1">
      <alignment horizontal="center"/>
    </xf>
    <xf numFmtId="0" fontId="35" fillId="0" borderId="142" xfId="0" applyFont="1" applyBorder="1"/>
    <xf numFmtId="0" fontId="35" fillId="0" borderId="62" xfId="0" applyFont="1" applyBorder="1"/>
    <xf numFmtId="0" fontId="16" fillId="0" borderId="0" xfId="0" applyFont="1" applyAlignment="1">
      <alignment horizontal="center" vertical="center" wrapText="1"/>
    </xf>
    <xf numFmtId="0" fontId="0" fillId="0" borderId="0" xfId="0"/>
    <xf numFmtId="0" fontId="2" fillId="0" borderId="34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6" fillId="0" borderId="9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90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2" fillId="3" borderId="6" xfId="0" applyFont="1" applyFill="1" applyBorder="1" applyAlignment="1">
      <alignment horizontal="center" vertical="top" wrapText="1"/>
    </xf>
    <xf numFmtId="0" fontId="4" fillId="0" borderId="38" xfId="0" applyFont="1" applyBorder="1"/>
    <xf numFmtId="0" fontId="13" fillId="0" borderId="0" xfId="0" applyFont="1" applyAlignment="1">
      <alignment horizontal="center" wrapText="1"/>
    </xf>
    <xf numFmtId="0" fontId="21" fillId="3" borderId="34" xfId="1" applyFont="1" applyFill="1" applyBorder="1" applyAlignment="1">
      <alignment horizontal="center" vertical="center"/>
    </xf>
    <xf numFmtId="0" fontId="2" fillId="3" borderId="147" xfId="1" applyFont="1" applyFill="1" applyBorder="1" applyAlignment="1">
      <alignment horizontal="center" vertical="center" wrapText="1"/>
    </xf>
    <xf numFmtId="0" fontId="2" fillId="3" borderId="118" xfId="1" applyFont="1" applyFill="1" applyBorder="1" applyAlignment="1">
      <alignment horizontal="center" vertical="center" wrapText="1"/>
    </xf>
    <xf numFmtId="0" fontId="18" fillId="3" borderId="94" xfId="1" applyFont="1" applyFill="1" applyBorder="1" applyAlignment="1">
      <alignment horizontal="center" vertical="center" wrapText="1"/>
    </xf>
    <xf numFmtId="0" fontId="18" fillId="3" borderId="148" xfId="1" applyFont="1" applyFill="1" applyBorder="1" applyAlignment="1">
      <alignment horizontal="center" vertical="center" wrapText="1"/>
    </xf>
    <xf numFmtId="0" fontId="18" fillId="3" borderId="95" xfId="1" applyFont="1" applyFill="1" applyBorder="1" applyAlignment="1">
      <alignment horizontal="center" vertical="center" wrapText="1"/>
    </xf>
    <xf numFmtId="0" fontId="2" fillId="4" borderId="74" xfId="1" applyFont="1" applyFill="1" applyBorder="1" applyAlignment="1">
      <alignment horizontal="center" vertical="center" wrapText="1"/>
    </xf>
    <xf numFmtId="0" fontId="2" fillId="4" borderId="75" xfId="1" applyFont="1" applyFill="1" applyBorder="1" applyAlignment="1">
      <alignment horizontal="center" vertical="center" wrapText="1"/>
    </xf>
    <xf numFmtId="0" fontId="2" fillId="3" borderId="43" xfId="1" applyFont="1" applyFill="1" applyBorder="1" applyAlignment="1">
      <alignment horizontal="center" vertical="top" wrapText="1"/>
    </xf>
    <xf numFmtId="0" fontId="2" fillId="3" borderId="93" xfId="1" applyFont="1" applyFill="1" applyBorder="1" applyAlignment="1">
      <alignment horizontal="center" vertical="top" wrapText="1"/>
    </xf>
    <xf numFmtId="0" fontId="6" fillId="0" borderId="34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2" fillId="3" borderId="77" xfId="0" applyFont="1" applyFill="1" applyBorder="1" applyAlignment="1">
      <alignment horizontal="center" vertical="top" wrapText="1"/>
    </xf>
    <xf numFmtId="0" fontId="2" fillId="3" borderId="78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19" fillId="3" borderId="112" xfId="0" applyFont="1" applyFill="1" applyBorder="1" applyAlignment="1">
      <alignment horizontal="center" vertical="center" wrapText="1"/>
    </xf>
    <xf numFmtId="0" fontId="19" fillId="3" borderId="148" xfId="0" applyFont="1" applyFill="1" applyBorder="1" applyAlignment="1">
      <alignment horizontal="center" vertical="center" wrapText="1"/>
    </xf>
    <xf numFmtId="0" fontId="19" fillId="3" borderId="95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2" fillId="3" borderId="159" xfId="0" applyFont="1" applyFill="1" applyBorder="1" applyAlignment="1">
      <alignment horizontal="center" vertical="center" wrapText="1"/>
    </xf>
    <xf numFmtId="0" fontId="2" fillId="3" borderId="64" xfId="0" applyFont="1" applyFill="1" applyBorder="1" applyAlignment="1">
      <alignment horizontal="center" vertical="center" wrapText="1"/>
    </xf>
    <xf numFmtId="0" fontId="2" fillId="3" borderId="77" xfId="0" applyFont="1" applyFill="1" applyBorder="1" applyAlignment="1">
      <alignment horizontal="center" vertical="center" wrapText="1"/>
    </xf>
    <xf numFmtId="0" fontId="4" fillId="0" borderId="58" xfId="0" applyFont="1" applyBorder="1"/>
    <xf numFmtId="0" fontId="19" fillId="3" borderId="77" xfId="0" applyFont="1" applyFill="1" applyBorder="1" applyAlignment="1">
      <alignment horizontal="center" vertical="center" wrapText="1"/>
    </xf>
    <xf numFmtId="0" fontId="4" fillId="0" borderId="77" xfId="0" applyFont="1" applyBorder="1"/>
    <xf numFmtId="0" fontId="2" fillId="4" borderId="127" xfId="0" applyFont="1" applyFill="1" applyBorder="1" applyAlignment="1">
      <alignment horizontal="center" vertical="center" wrapText="1"/>
    </xf>
    <xf numFmtId="0" fontId="4" fillId="0" borderId="127" xfId="0" applyFont="1" applyBorder="1"/>
    <xf numFmtId="0" fontId="2" fillId="3" borderId="110" xfId="0" applyFont="1" applyFill="1" applyBorder="1" applyAlignment="1">
      <alignment horizontal="center" vertical="center" wrapText="1"/>
    </xf>
    <xf numFmtId="0" fontId="4" fillId="0" borderId="95" xfId="0" applyFont="1" applyBorder="1"/>
    <xf numFmtId="0" fontId="7" fillId="3" borderId="160" xfId="0" applyFont="1" applyFill="1" applyBorder="1" applyAlignment="1">
      <alignment horizontal="center" vertical="center" wrapText="1"/>
    </xf>
    <xf numFmtId="0" fontId="4" fillId="0" borderId="117" xfId="0" applyFont="1" applyBorder="1"/>
    <xf numFmtId="0" fontId="21" fillId="3" borderId="14" xfId="0" applyFont="1" applyFill="1" applyBorder="1" applyAlignment="1">
      <alignment horizontal="center" vertical="center"/>
    </xf>
    <xf numFmtId="0" fontId="4" fillId="0" borderId="43" xfId="0" applyFont="1" applyBorder="1"/>
    <xf numFmtId="0" fontId="2" fillId="3" borderId="39" xfId="0" applyFont="1" applyFill="1" applyBorder="1" applyAlignment="1">
      <alignment horizontal="center" vertical="center" wrapText="1"/>
    </xf>
    <xf numFmtId="0" fontId="4" fillId="0" borderId="20" xfId="0" applyFont="1" applyBorder="1"/>
    <xf numFmtId="0" fontId="18" fillId="3" borderId="18" xfId="0" applyFont="1" applyFill="1" applyBorder="1" applyAlignment="1">
      <alignment horizontal="center" vertical="center" wrapText="1"/>
    </xf>
    <xf numFmtId="0" fontId="4" fillId="0" borderId="29" xfId="0" applyFont="1" applyBorder="1"/>
    <xf numFmtId="0" fontId="4" fillId="0" borderId="19" xfId="0" applyFont="1" applyBorder="1"/>
    <xf numFmtId="0" fontId="15" fillId="0" borderId="0" xfId="0" applyFont="1" applyAlignment="1">
      <alignment horizontal="left" vertical="center"/>
    </xf>
    <xf numFmtId="0" fontId="4" fillId="0" borderId="49" xfId="0" applyFont="1" applyBorder="1"/>
    <xf numFmtId="0" fontId="4" fillId="0" borderId="37" xfId="0" applyFont="1" applyBorder="1"/>
    <xf numFmtId="0" fontId="5" fillId="3" borderId="14" xfId="0" applyFont="1" applyFill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center" vertical="center" wrapText="1"/>
    </xf>
    <xf numFmtId="0" fontId="4" fillId="0" borderId="64" xfId="0" applyFont="1" applyBorder="1"/>
    <xf numFmtId="0" fontId="19" fillId="3" borderId="18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3" borderId="14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6" fillId="2" borderId="18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4" fillId="0" borderId="27" xfId="0" applyFont="1" applyBorder="1"/>
    <xf numFmtId="14" fontId="3" fillId="0" borderId="49" xfId="0" applyNumberFormat="1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3" xfId="0" applyFont="1" applyBorder="1"/>
    <xf numFmtId="0" fontId="1" fillId="0" borderId="14" xfId="0" applyFont="1" applyBorder="1" applyAlignment="1">
      <alignment horizontal="left" vertical="center"/>
    </xf>
    <xf numFmtId="0" fontId="4" fillId="0" borderId="12" xfId="0" applyFont="1" applyBorder="1"/>
    <xf numFmtId="0" fontId="4" fillId="0" borderId="13" xfId="0" applyFont="1" applyBorder="1"/>
    <xf numFmtId="0" fontId="32" fillId="0" borderId="50" xfId="0" applyFont="1" applyBorder="1" applyAlignment="1">
      <alignment horizontal="center"/>
    </xf>
    <xf numFmtId="0" fontId="19" fillId="14" borderId="70" xfId="0" applyFont="1" applyFill="1" applyBorder="1" applyAlignment="1">
      <alignment horizontal="center" vertical="center" wrapText="1"/>
    </xf>
    <xf numFmtId="0" fontId="19" fillId="14" borderId="125" xfId="0" applyFont="1" applyFill="1" applyBorder="1" applyAlignment="1">
      <alignment horizontal="center" vertical="center" wrapText="1"/>
    </xf>
    <xf numFmtId="0" fontId="19" fillId="14" borderId="69" xfId="0" applyFont="1" applyFill="1" applyBorder="1" applyAlignment="1">
      <alignment horizontal="center" vertical="center" wrapText="1"/>
    </xf>
    <xf numFmtId="0" fontId="19" fillId="14" borderId="51" xfId="0" applyFont="1" applyFill="1" applyBorder="1" applyAlignment="1">
      <alignment horizontal="center" vertical="center" wrapText="1"/>
    </xf>
    <xf numFmtId="0" fontId="19" fillId="14" borderId="74" xfId="0" applyFont="1" applyFill="1" applyBorder="1" applyAlignment="1">
      <alignment horizontal="center" vertical="center" wrapText="1"/>
    </xf>
    <xf numFmtId="0" fontId="21" fillId="14" borderId="70" xfId="0" applyFont="1" applyFill="1" applyBorder="1" applyAlignment="1">
      <alignment horizontal="center" vertical="center" wrapText="1"/>
    </xf>
    <xf numFmtId="0" fontId="21" fillId="14" borderId="69" xfId="0" applyFont="1" applyFill="1" applyBorder="1" applyAlignment="1">
      <alignment horizontal="center" vertical="center" wrapText="1"/>
    </xf>
    <xf numFmtId="0" fontId="32" fillId="0" borderId="70" xfId="0" applyFont="1" applyBorder="1" applyAlignment="1">
      <alignment horizontal="center"/>
    </xf>
    <xf numFmtId="0" fontId="32" fillId="0" borderId="125" xfId="0" applyFont="1" applyBorder="1" applyAlignment="1">
      <alignment horizontal="center"/>
    </xf>
    <xf numFmtId="0" fontId="32" fillId="0" borderId="69" xfId="0" applyFont="1" applyBorder="1" applyAlignment="1">
      <alignment horizontal="center"/>
    </xf>
    <xf numFmtId="0" fontId="21" fillId="14" borderId="51" xfId="0" applyFont="1" applyFill="1" applyBorder="1" applyAlignment="1">
      <alignment horizontal="center" vertical="center" wrapText="1"/>
    </xf>
    <xf numFmtId="0" fontId="15" fillId="0" borderId="37" xfId="0" applyFont="1" applyBorder="1" applyAlignment="1">
      <alignment horizontal="left" vertical="center"/>
    </xf>
    <xf numFmtId="0" fontId="15" fillId="0" borderId="49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65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9" fillId="3" borderId="29" xfId="0" applyFont="1" applyFill="1" applyBorder="1" applyAlignment="1">
      <alignment horizontal="center" vertical="center" wrapText="1"/>
    </xf>
    <xf numFmtId="0" fontId="19" fillId="3" borderId="38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6" fillId="9" borderId="38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94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5" fillId="3" borderId="160" xfId="0" applyFont="1" applyFill="1" applyBorder="1" applyAlignment="1">
      <alignment horizontal="center" vertical="center" wrapText="1"/>
    </xf>
    <xf numFmtId="0" fontId="6" fillId="3" borderId="159" xfId="0" applyFont="1" applyFill="1" applyBorder="1" applyAlignment="1">
      <alignment horizontal="center" vertical="center" wrapText="1"/>
    </xf>
    <xf numFmtId="0" fontId="4" fillId="0" borderId="148" xfId="0" applyFont="1" applyBorder="1"/>
    <xf numFmtId="0" fontId="6" fillId="9" borderId="60" xfId="0" applyFont="1" applyFill="1" applyBorder="1" applyAlignment="1">
      <alignment horizontal="center" vertical="center" wrapText="1"/>
    </xf>
    <xf numFmtId="0" fontId="4" fillId="8" borderId="61" xfId="0" applyFont="1" applyFill="1" applyBorder="1"/>
    <xf numFmtId="0" fontId="0" fillId="0" borderId="0" xfId="0" applyFont="1" applyAlignment="1"/>
    <xf numFmtId="0" fontId="34" fillId="0" borderId="123" xfId="0" applyFont="1" applyBorder="1" applyAlignment="1">
      <alignment horizontal="center"/>
    </xf>
    <xf numFmtId="0" fontId="34" fillId="0" borderId="37" xfId="0" applyFont="1" applyBorder="1" applyAlignment="1">
      <alignment horizontal="center"/>
    </xf>
    <xf numFmtId="0" fontId="34" fillId="0" borderId="76" xfId="0" applyFont="1" applyBorder="1" applyAlignment="1">
      <alignment horizontal="center" vertical="center" wrapText="1"/>
    </xf>
    <xf numFmtId="0" fontId="34" fillId="0" borderId="79" xfId="0" applyFont="1" applyBorder="1" applyAlignment="1">
      <alignment horizontal="center" vertical="center" wrapText="1"/>
    </xf>
    <xf numFmtId="0" fontId="34" fillId="0" borderId="81" xfId="0" applyFont="1" applyBorder="1" applyAlignment="1">
      <alignment horizontal="center" vertical="center" wrapText="1"/>
    </xf>
    <xf numFmtId="0" fontId="0" fillId="0" borderId="131" xfId="0" applyFont="1" applyBorder="1" applyAlignment="1">
      <alignment horizontal="center"/>
    </xf>
    <xf numFmtId="0" fontId="0" fillId="0" borderId="129" xfId="0" applyFont="1" applyBorder="1" applyAlignment="1">
      <alignment horizontal="center"/>
    </xf>
    <xf numFmtId="0" fontId="0" fillId="0" borderId="130" xfId="0" applyFont="1" applyBorder="1" applyAlignment="1">
      <alignment horizontal="center"/>
    </xf>
    <xf numFmtId="0" fontId="0" fillId="0" borderId="70" xfId="0" applyFont="1" applyBorder="1" applyAlignment="1">
      <alignment horizontal="center"/>
    </xf>
    <xf numFmtId="0" fontId="0" fillId="0" borderId="125" xfId="0" applyFont="1" applyBorder="1" applyAlignment="1">
      <alignment horizontal="center"/>
    </xf>
    <xf numFmtId="0" fontId="0" fillId="0" borderId="69" xfId="0" applyFont="1" applyBorder="1" applyAlignment="1">
      <alignment horizontal="center"/>
    </xf>
    <xf numFmtId="0" fontId="0" fillId="0" borderId="87" xfId="0" applyFont="1" applyBorder="1" applyAlignment="1">
      <alignment horizontal="center"/>
    </xf>
    <xf numFmtId="0" fontId="0" fillId="0" borderId="126" xfId="0" applyFont="1" applyBorder="1" applyAlignment="1">
      <alignment horizontal="center"/>
    </xf>
    <xf numFmtId="0" fontId="0" fillId="0" borderId="86" xfId="0" applyFont="1" applyBorder="1" applyAlignment="1">
      <alignment horizontal="center"/>
    </xf>
    <xf numFmtId="0" fontId="0" fillId="0" borderId="127" xfId="0" applyFont="1" applyBorder="1" applyAlignment="1">
      <alignment horizontal="center"/>
    </xf>
    <xf numFmtId="0" fontId="34" fillId="0" borderId="121" xfId="0" applyFont="1" applyBorder="1" applyAlignment="1">
      <alignment horizontal="left"/>
    </xf>
    <xf numFmtId="0" fontId="34" fillId="0" borderId="129" xfId="0" applyFont="1" applyBorder="1" applyAlignment="1">
      <alignment horizontal="left"/>
    </xf>
    <xf numFmtId="0" fontId="34" fillId="0" borderId="130" xfId="0" applyFont="1" applyBorder="1" applyAlignment="1">
      <alignment horizontal="left"/>
    </xf>
    <xf numFmtId="0" fontId="34" fillId="0" borderId="115" xfId="0" applyFont="1" applyBorder="1" applyAlignment="1">
      <alignment horizontal="left"/>
    </xf>
    <xf numFmtId="0" fontId="34" fillId="0" borderId="126" xfId="0" applyFont="1" applyBorder="1" applyAlignment="1">
      <alignment horizontal="left"/>
    </xf>
    <xf numFmtId="0" fontId="34" fillId="0" borderId="86" xfId="0" applyFont="1" applyBorder="1" applyAlignment="1">
      <alignment horizontal="left"/>
    </xf>
    <xf numFmtId="0" fontId="34" fillId="0" borderId="83" xfId="0" applyFont="1" applyBorder="1" applyAlignment="1">
      <alignment horizontal="center" vertical="center" wrapText="1"/>
    </xf>
    <xf numFmtId="0" fontId="34" fillId="0" borderId="124" xfId="0" applyFont="1" applyBorder="1" applyAlignment="1">
      <alignment horizontal="center" vertical="center" wrapText="1"/>
    </xf>
    <xf numFmtId="0" fontId="25" fillId="0" borderId="37" xfId="0" applyFont="1" applyBorder="1" applyAlignment="1">
      <alignment horizontal="center"/>
    </xf>
    <xf numFmtId="0" fontId="30" fillId="20" borderId="77" xfId="0" applyFont="1" applyFill="1" applyBorder="1" applyAlignment="1">
      <alignment horizontal="center"/>
    </xf>
    <xf numFmtId="0" fontId="30" fillId="20" borderId="131" xfId="0" applyFont="1" applyFill="1" applyBorder="1" applyAlignment="1">
      <alignment horizontal="center"/>
    </xf>
    <xf numFmtId="0" fontId="30" fillId="0" borderId="76" xfId="0" applyFont="1" applyBorder="1" applyAlignment="1">
      <alignment horizontal="left" wrapText="1"/>
    </xf>
    <xf numFmtId="0" fontId="31" fillId="0" borderId="77" xfId="0" applyFont="1" applyBorder="1" applyAlignment="1">
      <alignment horizontal="left" wrapText="1"/>
    </xf>
    <xf numFmtId="0" fontId="31" fillId="0" borderId="81" xfId="0" applyFont="1" applyBorder="1" applyAlignment="1">
      <alignment horizontal="left" wrapText="1"/>
    </xf>
    <xf numFmtId="0" fontId="31" fillId="0" borderId="58" xfId="0" applyFont="1" applyBorder="1" applyAlignment="1">
      <alignment horizontal="left" wrapText="1"/>
    </xf>
    <xf numFmtId="168" fontId="0" fillId="0" borderId="50" xfId="0" applyNumberFormat="1" applyFont="1" applyBorder="1" applyAlignment="1">
      <alignment horizontal="center"/>
    </xf>
    <xf numFmtId="168" fontId="0" fillId="0" borderId="80" xfId="0" applyNumberFormat="1" applyFont="1" applyBorder="1" applyAlignment="1">
      <alignment horizontal="center"/>
    </xf>
    <xf numFmtId="0" fontId="25" fillId="0" borderId="50" xfId="0" applyFont="1" applyBorder="1" applyAlignment="1">
      <alignment horizontal="center"/>
    </xf>
    <xf numFmtId="0" fontId="25" fillId="0" borderId="80" xfId="0" applyFont="1" applyBorder="1" applyAlignment="1">
      <alignment horizontal="center"/>
    </xf>
    <xf numFmtId="0" fontId="25" fillId="0" borderId="58" xfId="0" applyFont="1" applyBorder="1" applyAlignment="1">
      <alignment horizontal="center"/>
    </xf>
    <xf numFmtId="0" fontId="25" fillId="0" borderId="82" xfId="0" applyFont="1" applyBorder="1" applyAlignment="1">
      <alignment horizontal="center"/>
    </xf>
    <xf numFmtId="0" fontId="30" fillId="0" borderId="76" xfId="0" applyFont="1" applyBorder="1" applyAlignment="1">
      <alignment horizontal="left"/>
    </xf>
    <xf numFmtId="0" fontId="30" fillId="0" borderId="77" xfId="0" applyFont="1" applyBorder="1" applyAlignment="1">
      <alignment horizontal="left"/>
    </xf>
    <xf numFmtId="0" fontId="30" fillId="0" borderId="78" xfId="0" applyFont="1" applyBorder="1" applyAlignment="1">
      <alignment horizontal="left"/>
    </xf>
    <xf numFmtId="0" fontId="38" fillId="0" borderId="70" xfId="0" applyFont="1" applyBorder="1" applyAlignment="1">
      <alignment horizontal="left"/>
    </xf>
    <xf numFmtId="0" fontId="38" fillId="0" borderId="125" xfId="0" applyFont="1" applyBorder="1" applyAlignment="1">
      <alignment horizontal="left"/>
    </xf>
    <xf numFmtId="0" fontId="38" fillId="0" borderId="69" xfId="0" applyFont="1" applyBorder="1" applyAlignment="1">
      <alignment horizontal="left"/>
    </xf>
    <xf numFmtId="0" fontId="31" fillId="0" borderId="135" xfId="0" applyFont="1" applyBorder="1" applyAlignment="1">
      <alignment horizontal="right"/>
    </xf>
    <xf numFmtId="0" fontId="31" fillId="0" borderId="136" xfId="0" applyFont="1" applyBorder="1" applyAlignment="1">
      <alignment horizontal="right"/>
    </xf>
    <xf numFmtId="0" fontId="30" fillId="20" borderId="88" xfId="0" applyFont="1" applyFill="1" applyBorder="1" applyAlignment="1">
      <alignment horizontal="center"/>
    </xf>
    <xf numFmtId="0" fontId="30" fillId="20" borderId="138" xfId="0" applyFont="1" applyFill="1" applyBorder="1" applyAlignment="1">
      <alignment horizontal="center"/>
    </xf>
    <xf numFmtId="0" fontId="31" fillId="20" borderId="74" xfId="0" applyFont="1" applyFill="1" applyBorder="1" applyAlignment="1">
      <alignment horizontal="center"/>
    </xf>
    <xf numFmtId="0" fontId="31" fillId="20" borderId="139" xfId="0" applyFont="1" applyFill="1" applyBorder="1" applyAlignment="1">
      <alignment horizontal="center"/>
    </xf>
    <xf numFmtId="0" fontId="31" fillId="0" borderId="122" xfId="0" applyFont="1" applyBorder="1" applyAlignment="1">
      <alignment horizontal="right"/>
    </xf>
    <xf numFmtId="0" fontId="31" fillId="0" borderId="75" xfId="0" applyFont="1" applyBorder="1" applyAlignment="1">
      <alignment horizontal="right"/>
    </xf>
    <xf numFmtId="0" fontId="31" fillId="0" borderId="114" xfId="0" applyFont="1" applyBorder="1" applyAlignment="1">
      <alignment horizontal="right"/>
    </xf>
    <xf numFmtId="0" fontId="31" fillId="0" borderId="69" xfId="0" applyFont="1" applyBorder="1" applyAlignment="1">
      <alignment horizontal="right"/>
    </xf>
    <xf numFmtId="0" fontId="31" fillId="5" borderId="114" xfId="0" applyFont="1" applyFill="1" applyBorder="1" applyAlignment="1">
      <alignment horizontal="right"/>
    </xf>
    <xf numFmtId="0" fontId="31" fillId="5" borderId="69" xfId="0" applyFont="1" applyFill="1" applyBorder="1" applyAlignment="1">
      <alignment horizontal="right"/>
    </xf>
    <xf numFmtId="0" fontId="30" fillId="0" borderId="132" xfId="0" applyFont="1" applyBorder="1" applyAlignment="1">
      <alignment horizontal="left"/>
    </xf>
    <xf numFmtId="0" fontId="30" fillId="0" borderId="88" xfId="0" applyFont="1" applyBorder="1" applyAlignment="1">
      <alignment horizontal="left"/>
    </xf>
    <xf numFmtId="0" fontId="30" fillId="0" borderId="138" xfId="0" applyFont="1" applyBorder="1" applyAlignment="1">
      <alignment horizontal="center"/>
    </xf>
    <xf numFmtId="0" fontId="30" fillId="0" borderId="62" xfId="0" applyFont="1" applyBorder="1" applyAlignment="1">
      <alignment horizontal="center"/>
    </xf>
    <xf numFmtId="0" fontId="31" fillId="20" borderId="70" xfId="0" applyFont="1" applyFill="1" applyBorder="1" applyAlignment="1">
      <alignment horizontal="center"/>
    </xf>
    <xf numFmtId="0" fontId="31" fillId="20" borderId="69" xfId="0" applyFont="1" applyFill="1" applyBorder="1" applyAlignment="1">
      <alignment horizontal="center"/>
    </xf>
    <xf numFmtId="0" fontId="31" fillId="0" borderId="115" xfId="0" applyFont="1" applyBorder="1" applyAlignment="1">
      <alignment horizontal="right"/>
    </xf>
    <xf numFmtId="0" fontId="31" fillId="0" borderId="86" xfId="0" applyFont="1" applyBorder="1" applyAlignment="1">
      <alignment horizontal="right"/>
    </xf>
    <xf numFmtId="0" fontId="31" fillId="20" borderId="87" xfId="0" applyFont="1" applyFill="1" applyBorder="1" applyAlignment="1">
      <alignment horizontal="center"/>
    </xf>
    <xf numFmtId="0" fontId="31" fillId="20" borderId="126" xfId="0" applyFont="1" applyFill="1" applyBorder="1" applyAlignment="1">
      <alignment horizontal="center"/>
    </xf>
    <xf numFmtId="0" fontId="39" fillId="0" borderId="0" xfId="0" applyFont="1" applyAlignment="1">
      <alignment horizontal="center"/>
    </xf>
    <xf numFmtId="0" fontId="35" fillId="0" borderId="60" xfId="0" applyFont="1" applyBorder="1" applyAlignment="1">
      <alignment horizontal="left" vertical="center" wrapText="1"/>
    </xf>
    <xf numFmtId="0" fontId="35" fillId="0" borderId="61" xfId="0" applyFont="1" applyBorder="1" applyAlignment="1">
      <alignment horizontal="left" vertical="center" wrapText="1"/>
    </xf>
    <xf numFmtId="0" fontId="35" fillId="0" borderId="91" xfId="0" applyFont="1" applyBorder="1" applyAlignment="1">
      <alignment horizontal="left" vertical="center" wrapText="1"/>
    </xf>
    <xf numFmtId="0" fontId="35" fillId="0" borderId="60" xfId="0" applyFont="1" applyBorder="1" applyAlignment="1">
      <alignment horizontal="left"/>
    </xf>
    <xf numFmtId="0" fontId="35" fillId="0" borderId="61" xfId="0" applyFont="1" applyBorder="1" applyAlignment="1">
      <alignment horizontal="left"/>
    </xf>
    <xf numFmtId="0" fontId="35" fillId="0" borderId="91" xfId="0" applyFont="1" applyBorder="1" applyAlignment="1">
      <alignment horizontal="left"/>
    </xf>
    <xf numFmtId="0" fontId="34" fillId="0" borderId="171" xfId="0" applyFont="1" applyBorder="1" applyAlignment="1">
      <alignment horizontal="center" vertical="center" wrapText="1"/>
    </xf>
    <xf numFmtId="0" fontId="34" fillId="0" borderId="172" xfId="0" applyFont="1" applyBorder="1" applyAlignment="1">
      <alignment horizontal="center" vertical="center" wrapText="1"/>
    </xf>
    <xf numFmtId="0" fontId="34" fillId="0" borderId="173" xfId="0" applyFont="1" applyBorder="1" applyAlignment="1">
      <alignment horizontal="center" vertical="center" wrapText="1"/>
    </xf>
    <xf numFmtId="0" fontId="34" fillId="0" borderId="144" xfId="0" applyFont="1" applyBorder="1" applyAlignment="1">
      <alignment horizontal="center" vertical="center" wrapText="1"/>
    </xf>
    <xf numFmtId="0" fontId="34" fillId="0" borderId="161" xfId="0" applyFont="1" applyBorder="1" applyAlignment="1">
      <alignment horizontal="center" vertical="center" wrapText="1"/>
    </xf>
    <xf numFmtId="0" fontId="34" fillId="0" borderId="162" xfId="0" applyFont="1" applyBorder="1" applyAlignment="1">
      <alignment horizontal="center" vertical="center" wrapText="1"/>
    </xf>
    <xf numFmtId="0" fontId="34" fillId="0" borderId="146" xfId="0" applyFont="1" applyBorder="1" applyAlignment="1">
      <alignment horizontal="center" vertical="center" wrapText="1"/>
    </xf>
    <xf numFmtId="0" fontId="35" fillId="0" borderId="144" xfId="0" applyFont="1" applyBorder="1" applyAlignment="1">
      <alignment horizontal="center" vertical="center" wrapText="1"/>
    </xf>
    <xf numFmtId="0" fontId="35" fillId="0" borderId="161" xfId="0" applyFont="1" applyBorder="1" applyAlignment="1">
      <alignment horizontal="center" vertical="center" wrapText="1"/>
    </xf>
    <xf numFmtId="0" fontId="35" fillId="0" borderId="162" xfId="0" applyFont="1" applyBorder="1" applyAlignment="1">
      <alignment horizontal="center" vertical="center" wrapText="1"/>
    </xf>
    <xf numFmtId="0" fontId="35" fillId="0" borderId="171" xfId="0" applyFont="1" applyBorder="1" applyAlignment="1">
      <alignment horizontal="center" vertical="center" wrapText="1"/>
    </xf>
    <xf numFmtId="0" fontId="35" fillId="0" borderId="172" xfId="0" applyFont="1" applyBorder="1" applyAlignment="1">
      <alignment horizontal="center" vertical="center" wrapText="1"/>
    </xf>
    <xf numFmtId="0" fontId="35" fillId="0" borderId="173" xfId="0" applyFont="1" applyBorder="1" applyAlignment="1">
      <alignment horizontal="center" vertical="center" wrapText="1"/>
    </xf>
    <xf numFmtId="0" fontId="34" fillId="0" borderId="133" xfId="0" applyFont="1" applyBorder="1" applyAlignment="1">
      <alignment horizontal="center"/>
    </xf>
    <xf numFmtId="0" fontId="34" fillId="0" borderId="134" xfId="0" applyFont="1" applyBorder="1" applyAlignment="1">
      <alignment horizontal="center"/>
    </xf>
    <xf numFmtId="0" fontId="37" fillId="0" borderId="60" xfId="0" applyFont="1" applyBorder="1" applyAlignment="1">
      <alignment horizontal="left"/>
    </xf>
    <xf numFmtId="0" fontId="37" fillId="0" borderId="61" xfId="0" applyFont="1" applyBorder="1" applyAlignment="1">
      <alignment horizontal="left"/>
    </xf>
    <xf numFmtId="0" fontId="37" fillId="0" borderId="62" xfId="0" applyFont="1" applyBorder="1" applyAlignment="1">
      <alignment horizontal="left"/>
    </xf>
    <xf numFmtId="0" fontId="27" fillId="0" borderId="50" xfId="0" applyFont="1" applyBorder="1" applyAlignment="1">
      <alignment horizontal="left"/>
    </xf>
  </cellXfs>
  <cellStyles count="2">
    <cellStyle name="Обычный" xfId="0" builtinId="0"/>
    <cellStyle name="Обычный 2" xfId="1" xr:uid="{0CC8DF21-097F-4479-8209-76A3F8A4991A}"/>
  </cellStyles>
  <dxfs count="0"/>
  <tableStyles count="0" defaultTableStyle="TableStyleMedium2" defaultPivotStyle="PivotStyleLight16"/>
  <colors>
    <mruColors>
      <color rgb="FF66FF66"/>
      <color rgb="FF99FF99"/>
      <color rgb="FFC0C0C0"/>
      <color rgb="FFCC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160020</xdr:colOff>
      <xdr:row>1</xdr:row>
      <xdr:rowOff>243839</xdr:rowOff>
    </xdr:from>
    <xdr:to>
      <xdr:col>2</xdr:col>
      <xdr:colOff>624840</xdr:colOff>
      <xdr:row>17</xdr:row>
      <xdr:rowOff>18744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BA92BCF2-D282-43B5-AFF2-2BA7C1C3A4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016" r="31818"/>
        <a:stretch/>
      </xdr:blipFill>
      <xdr:spPr>
        <a:xfrm>
          <a:off x="769620" y="594359"/>
          <a:ext cx="1257300" cy="2784805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190500</xdr:colOff>
      <xdr:row>1</xdr:row>
      <xdr:rowOff>266699</xdr:rowOff>
    </xdr:from>
    <xdr:to>
      <xdr:col>5</xdr:col>
      <xdr:colOff>563880</xdr:colOff>
      <xdr:row>17</xdr:row>
      <xdr:rowOff>24124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69B25155-C016-4573-8BF1-70ABE02AED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256" r="38350"/>
        <a:stretch/>
      </xdr:blipFill>
      <xdr:spPr>
        <a:xfrm>
          <a:off x="2979420" y="617219"/>
          <a:ext cx="1188720" cy="2767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belka35.ru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belka35.ru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79998168889431442"/>
  </sheetPr>
  <dimension ref="A1:O219"/>
  <sheetViews>
    <sheetView workbookViewId="0">
      <selection activeCell="Q5" sqref="Q5"/>
    </sheetView>
  </sheetViews>
  <sheetFormatPr defaultColWidth="14.44140625" defaultRowHeight="15" customHeight="1" x14ac:dyDescent="0.3"/>
  <cols>
    <col min="1" max="1" width="18.88671875" style="468" customWidth="1"/>
    <col min="2" max="3" width="5" style="468" customWidth="1"/>
    <col min="4" max="4" width="6.21875" style="468" customWidth="1"/>
    <col min="5" max="6" width="5" style="468" customWidth="1"/>
    <col min="7" max="7" width="7.77734375" style="468" customWidth="1"/>
    <col min="8" max="8" width="5" style="468" customWidth="1"/>
    <col min="9" max="9" width="5.6640625" style="468" customWidth="1"/>
    <col min="10" max="10" width="6.5546875" style="468" customWidth="1"/>
    <col min="11" max="11" width="7.109375" style="468" customWidth="1"/>
    <col min="12" max="12" width="5.6640625" style="468" customWidth="1"/>
    <col min="13" max="13" width="5.88671875" style="468" customWidth="1"/>
    <col min="14" max="14" width="8.109375" style="468" customWidth="1"/>
    <col min="15" max="15" width="9.109375" style="468" customWidth="1"/>
  </cols>
  <sheetData>
    <row r="1" spans="1:15" ht="19.5" customHeight="1" x14ac:dyDescent="0.3">
      <c r="A1" s="1053" t="s">
        <v>147</v>
      </c>
      <c r="B1" s="1003"/>
      <c r="C1" s="1003"/>
      <c r="D1" s="1003"/>
      <c r="E1" s="1003"/>
      <c r="F1" s="1003"/>
      <c r="G1" s="1003"/>
      <c r="H1" s="1003"/>
      <c r="I1" s="1003"/>
      <c r="J1" s="1003"/>
      <c r="K1" s="1003"/>
      <c r="L1" s="1003"/>
      <c r="M1" s="1003"/>
      <c r="N1" s="1003"/>
      <c r="O1" s="22"/>
    </row>
    <row r="2" spans="1:15" ht="17.25" customHeight="1" thickBot="1" x14ac:dyDescent="0.35">
      <c r="A2" s="1054"/>
      <c r="B2" s="1054"/>
      <c r="C2" s="1054"/>
      <c r="D2" s="1054"/>
      <c r="E2" s="1054"/>
      <c r="F2" s="1054"/>
      <c r="G2" s="1054"/>
      <c r="H2" s="1054"/>
      <c r="I2" s="1054"/>
      <c r="J2" s="1054"/>
      <c r="K2" s="1054"/>
      <c r="L2" s="1055"/>
      <c r="M2" s="1055"/>
      <c r="N2" s="1055"/>
      <c r="O2" s="23">
        <v>36</v>
      </c>
    </row>
    <row r="3" spans="1:15" ht="41.25" customHeight="1" x14ac:dyDescent="0.3">
      <c r="A3" s="1056" t="s">
        <v>1</v>
      </c>
      <c r="B3" s="24" t="s">
        <v>2</v>
      </c>
      <c r="C3" s="25" t="s">
        <v>3</v>
      </c>
      <c r="D3" s="25" t="s">
        <v>4</v>
      </c>
      <c r="E3" s="1057" t="s">
        <v>5</v>
      </c>
      <c r="F3" s="1059" t="s">
        <v>18</v>
      </c>
      <c r="G3" s="1051"/>
      <c r="H3" s="1051"/>
      <c r="I3" s="469" t="s">
        <v>19</v>
      </c>
      <c r="J3" s="1060" t="s">
        <v>128</v>
      </c>
      <c r="K3" s="1051"/>
      <c r="L3" s="643" t="s">
        <v>19</v>
      </c>
      <c r="M3" s="1061" t="s">
        <v>51</v>
      </c>
      <c r="N3" s="1043"/>
      <c r="O3" s="1002" t="s">
        <v>20</v>
      </c>
    </row>
    <row r="4" spans="1:15" ht="20.25" customHeight="1" thickBot="1" x14ac:dyDescent="0.35">
      <c r="A4" s="1047"/>
      <c r="B4" s="276" t="s">
        <v>8</v>
      </c>
      <c r="C4" s="277" t="s">
        <v>8</v>
      </c>
      <c r="D4" s="277" t="s">
        <v>8</v>
      </c>
      <c r="E4" s="1058"/>
      <c r="F4" s="278" t="s">
        <v>9</v>
      </c>
      <c r="G4" s="280" t="s">
        <v>10</v>
      </c>
      <c r="H4" s="281" t="s">
        <v>21</v>
      </c>
      <c r="I4" s="282"/>
      <c r="J4" s="283" t="s">
        <v>22</v>
      </c>
      <c r="K4" s="642" t="s">
        <v>13</v>
      </c>
      <c r="L4" s="644"/>
      <c r="M4" s="279" t="s">
        <v>22</v>
      </c>
      <c r="N4" s="645" t="s">
        <v>13</v>
      </c>
      <c r="O4" s="1003"/>
    </row>
    <row r="5" spans="1:15" s="274" customFormat="1" ht="18.600000000000001" customHeight="1" x14ac:dyDescent="0.3">
      <c r="A5" s="26" t="s">
        <v>23</v>
      </c>
      <c r="B5" s="38">
        <v>12.5</v>
      </c>
      <c r="C5" s="39">
        <v>96</v>
      </c>
      <c r="D5" s="39">
        <v>1500</v>
      </c>
      <c r="E5" s="36" t="s">
        <v>24</v>
      </c>
      <c r="F5" s="28">
        <v>10</v>
      </c>
      <c r="G5" s="29">
        <f t="shared" ref="G5:G15" si="0">B5*C5*D5/1000000000*F5</f>
        <v>1.7999999999999999E-2</v>
      </c>
      <c r="H5" s="30">
        <f t="shared" ref="H5:H15" si="1">D5*O5/1000000*F5</f>
        <v>1.32</v>
      </c>
      <c r="I5" s="59">
        <f>J5/H5</f>
        <v>475.90909090909082</v>
      </c>
      <c r="J5" s="31">
        <f>K5*G5</f>
        <v>628.19999999999993</v>
      </c>
      <c r="K5" s="155">
        <v>34900</v>
      </c>
      <c r="L5" s="646">
        <f t="shared" ref="L5:L42" si="2">M5/H5</f>
        <v>541.36363636363626</v>
      </c>
      <c r="M5" s="470">
        <f t="shared" ref="M5:M35" si="3">G5*N5</f>
        <v>714.59999999999991</v>
      </c>
      <c r="N5" s="647">
        <v>39700</v>
      </c>
      <c r="O5" s="32">
        <v>88</v>
      </c>
    </row>
    <row r="6" spans="1:15" ht="18.600000000000001" customHeight="1" x14ac:dyDescent="0.3">
      <c r="A6" s="471" t="s">
        <v>23</v>
      </c>
      <c r="B6" s="38">
        <v>12.5</v>
      </c>
      <c r="C6" s="39">
        <v>96</v>
      </c>
      <c r="D6" s="39">
        <v>2000</v>
      </c>
      <c r="E6" s="36" t="s">
        <v>24</v>
      </c>
      <c r="F6" s="28">
        <v>10</v>
      </c>
      <c r="G6" s="29">
        <f t="shared" si="0"/>
        <v>2.3999999999999997E-2</v>
      </c>
      <c r="H6" s="30">
        <f t="shared" si="1"/>
        <v>1.7599999999999998</v>
      </c>
      <c r="I6" s="59">
        <f>J6/H6</f>
        <v>475.90909090909093</v>
      </c>
      <c r="J6" s="31">
        <f t="shared" ref="J6:J42" si="4">K6*G6</f>
        <v>837.59999999999991</v>
      </c>
      <c r="K6" s="155">
        <v>34900</v>
      </c>
      <c r="L6" s="646">
        <f t="shared" si="2"/>
        <v>541.36363636363637</v>
      </c>
      <c r="M6" s="470">
        <f t="shared" si="3"/>
        <v>952.79999999999984</v>
      </c>
      <c r="N6" s="647">
        <v>39700</v>
      </c>
      <c r="O6" s="32">
        <v>88</v>
      </c>
    </row>
    <row r="7" spans="1:15" ht="18.600000000000001" customHeight="1" x14ac:dyDescent="0.3">
      <c r="A7" s="471" t="s">
        <v>23</v>
      </c>
      <c r="B7" s="33">
        <v>12.5</v>
      </c>
      <c r="C7" s="34">
        <v>96</v>
      </c>
      <c r="D7" s="34">
        <v>2400</v>
      </c>
      <c r="E7" s="37" t="s">
        <v>24</v>
      </c>
      <c r="F7" s="28">
        <v>10</v>
      </c>
      <c r="G7" s="29">
        <f t="shared" si="0"/>
        <v>2.8800000000000003E-2</v>
      </c>
      <c r="H7" s="30">
        <f t="shared" si="1"/>
        <v>2.1120000000000001</v>
      </c>
      <c r="I7" s="59">
        <f>J7/H7</f>
        <v>475.90909090909093</v>
      </c>
      <c r="J7" s="31">
        <f t="shared" si="4"/>
        <v>1005.1200000000001</v>
      </c>
      <c r="K7" s="155">
        <v>34900</v>
      </c>
      <c r="L7" s="646">
        <f>M7/H7</f>
        <v>541.36363636363637</v>
      </c>
      <c r="M7" s="470">
        <f t="shared" si="3"/>
        <v>1143.3600000000001</v>
      </c>
      <c r="N7" s="647">
        <v>39700</v>
      </c>
      <c r="O7" s="32">
        <v>88</v>
      </c>
    </row>
    <row r="8" spans="1:15" ht="18.600000000000001" customHeight="1" x14ac:dyDescent="0.3">
      <c r="A8" s="471" t="s">
        <v>23</v>
      </c>
      <c r="B8" s="33">
        <v>12.5</v>
      </c>
      <c r="C8" s="34">
        <v>96</v>
      </c>
      <c r="D8" s="34">
        <v>2500</v>
      </c>
      <c r="E8" s="37" t="s">
        <v>24</v>
      </c>
      <c r="F8" s="28">
        <v>10</v>
      </c>
      <c r="G8" s="29">
        <f t="shared" si="0"/>
        <v>0.03</v>
      </c>
      <c r="H8" s="30">
        <f t="shared" si="1"/>
        <v>2.2000000000000002</v>
      </c>
      <c r="I8" s="59">
        <f t="shared" ref="I8:I42" si="5">J8/H8</f>
        <v>475.90909090909088</v>
      </c>
      <c r="J8" s="31">
        <f t="shared" si="4"/>
        <v>1047</v>
      </c>
      <c r="K8" s="155">
        <v>34900</v>
      </c>
      <c r="L8" s="646">
        <f t="shared" si="2"/>
        <v>541.36363636363637</v>
      </c>
      <c r="M8" s="470">
        <f t="shared" si="3"/>
        <v>1191</v>
      </c>
      <c r="N8" s="647">
        <v>39700</v>
      </c>
      <c r="O8" s="32">
        <v>88</v>
      </c>
    </row>
    <row r="9" spans="1:15" ht="18.600000000000001" customHeight="1" x14ac:dyDescent="0.3">
      <c r="A9" s="471" t="s">
        <v>23</v>
      </c>
      <c r="B9" s="33">
        <v>12.5</v>
      </c>
      <c r="C9" s="34">
        <v>96</v>
      </c>
      <c r="D9" s="34">
        <v>2700</v>
      </c>
      <c r="E9" s="37" t="s">
        <v>24</v>
      </c>
      <c r="F9" s="28">
        <v>10</v>
      </c>
      <c r="G9" s="29">
        <f t="shared" si="0"/>
        <v>3.2399999999999998E-2</v>
      </c>
      <c r="H9" s="30">
        <f t="shared" si="1"/>
        <v>2.3759999999999999</v>
      </c>
      <c r="I9" s="59">
        <f t="shared" si="5"/>
        <v>475.90909090909093</v>
      </c>
      <c r="J9" s="31">
        <f t="shared" si="4"/>
        <v>1130.76</v>
      </c>
      <c r="K9" s="155">
        <v>34900</v>
      </c>
      <c r="L9" s="646">
        <f t="shared" si="2"/>
        <v>541.36363636363637</v>
      </c>
      <c r="M9" s="470">
        <f t="shared" si="3"/>
        <v>1286.28</v>
      </c>
      <c r="N9" s="647">
        <v>39700</v>
      </c>
      <c r="O9" s="32">
        <v>88</v>
      </c>
    </row>
    <row r="10" spans="1:15" ht="18.600000000000001" customHeight="1" thickBot="1" x14ac:dyDescent="0.35">
      <c r="A10" s="125" t="s">
        <v>23</v>
      </c>
      <c r="B10" s="95">
        <v>12.5</v>
      </c>
      <c r="C10" s="96">
        <v>96</v>
      </c>
      <c r="D10" s="96">
        <v>3000</v>
      </c>
      <c r="E10" s="128" t="s">
        <v>24</v>
      </c>
      <c r="F10" s="98">
        <v>10</v>
      </c>
      <c r="G10" s="99">
        <f t="shared" si="0"/>
        <v>3.5999999999999997E-2</v>
      </c>
      <c r="H10" s="100">
        <f t="shared" si="1"/>
        <v>2.64</v>
      </c>
      <c r="I10" s="101">
        <f t="shared" si="5"/>
        <v>475.90909090909082</v>
      </c>
      <c r="J10" s="184">
        <f t="shared" si="4"/>
        <v>1256.3999999999999</v>
      </c>
      <c r="K10" s="168">
        <v>34900</v>
      </c>
      <c r="L10" s="648">
        <f t="shared" si="2"/>
        <v>541.36363636363626</v>
      </c>
      <c r="M10" s="102">
        <f t="shared" si="3"/>
        <v>1429.1999999999998</v>
      </c>
      <c r="N10" s="649">
        <v>39700</v>
      </c>
      <c r="O10" s="32">
        <v>88</v>
      </c>
    </row>
    <row r="11" spans="1:15" ht="18.600000000000001" customHeight="1" x14ac:dyDescent="0.3">
      <c r="A11" s="119" t="s">
        <v>23</v>
      </c>
      <c r="B11" s="129">
        <v>12.5</v>
      </c>
      <c r="C11" s="130">
        <v>96</v>
      </c>
      <c r="D11" s="130">
        <v>2000</v>
      </c>
      <c r="E11" s="131" t="s">
        <v>25</v>
      </c>
      <c r="F11" s="90">
        <v>10</v>
      </c>
      <c r="G11" s="91">
        <f t="shared" si="0"/>
        <v>2.3999999999999997E-2</v>
      </c>
      <c r="H11" s="92">
        <f t="shared" si="1"/>
        <v>1.7599999999999998</v>
      </c>
      <c r="I11" s="60">
        <f t="shared" si="5"/>
        <v>289.09090909090912</v>
      </c>
      <c r="J11" s="127">
        <f t="shared" si="4"/>
        <v>508.79999999999995</v>
      </c>
      <c r="K11" s="159">
        <v>21200</v>
      </c>
      <c r="L11" s="650">
        <f t="shared" si="2"/>
        <v>327.27272727272725</v>
      </c>
      <c r="M11" s="93">
        <f t="shared" si="3"/>
        <v>575.99999999999989</v>
      </c>
      <c r="N11" s="651">
        <v>24000</v>
      </c>
      <c r="O11" s="32">
        <v>88</v>
      </c>
    </row>
    <row r="12" spans="1:15" ht="18.600000000000001" customHeight="1" x14ac:dyDescent="0.3">
      <c r="A12" s="471" t="s">
        <v>23</v>
      </c>
      <c r="B12" s="33">
        <v>12.5</v>
      </c>
      <c r="C12" s="34">
        <v>96</v>
      </c>
      <c r="D12" s="34">
        <v>2400</v>
      </c>
      <c r="E12" s="37" t="s">
        <v>25</v>
      </c>
      <c r="F12" s="28">
        <v>10</v>
      </c>
      <c r="G12" s="29">
        <f t="shared" si="0"/>
        <v>2.8800000000000003E-2</v>
      </c>
      <c r="H12" s="30">
        <f t="shared" si="1"/>
        <v>2.1120000000000001</v>
      </c>
      <c r="I12" s="59">
        <f t="shared" si="5"/>
        <v>289.09090909090912</v>
      </c>
      <c r="J12" s="31">
        <f t="shared" si="4"/>
        <v>610.56000000000006</v>
      </c>
      <c r="K12" s="159">
        <v>21200</v>
      </c>
      <c r="L12" s="646">
        <f t="shared" si="2"/>
        <v>327.27272727272725</v>
      </c>
      <c r="M12" s="470">
        <f t="shared" si="3"/>
        <v>691.2</v>
      </c>
      <c r="N12" s="651">
        <v>24000</v>
      </c>
      <c r="O12" s="32">
        <v>88</v>
      </c>
    </row>
    <row r="13" spans="1:15" ht="18.600000000000001" customHeight="1" x14ac:dyDescent="0.3">
      <c r="A13" s="471" t="s">
        <v>23</v>
      </c>
      <c r="B13" s="33">
        <v>12.5</v>
      </c>
      <c r="C13" s="34">
        <v>96</v>
      </c>
      <c r="D13" s="34">
        <v>2500</v>
      </c>
      <c r="E13" s="37" t="s">
        <v>25</v>
      </c>
      <c r="F13" s="28">
        <v>10</v>
      </c>
      <c r="G13" s="29">
        <f t="shared" si="0"/>
        <v>0.03</v>
      </c>
      <c r="H13" s="30">
        <f t="shared" si="1"/>
        <v>2.2000000000000002</v>
      </c>
      <c r="I13" s="59">
        <f t="shared" si="5"/>
        <v>289.09090909090907</v>
      </c>
      <c r="J13" s="31">
        <f t="shared" si="4"/>
        <v>636</v>
      </c>
      <c r="K13" s="159">
        <v>21200</v>
      </c>
      <c r="L13" s="646">
        <f t="shared" si="2"/>
        <v>327.27272727272725</v>
      </c>
      <c r="M13" s="470">
        <f t="shared" si="3"/>
        <v>720</v>
      </c>
      <c r="N13" s="651">
        <v>24000</v>
      </c>
      <c r="O13" s="32">
        <v>88</v>
      </c>
    </row>
    <row r="14" spans="1:15" ht="18.600000000000001" customHeight="1" x14ac:dyDescent="0.3">
      <c r="A14" s="471" t="s">
        <v>23</v>
      </c>
      <c r="B14" s="33">
        <v>12.5</v>
      </c>
      <c r="C14" s="34">
        <v>96</v>
      </c>
      <c r="D14" s="34">
        <v>2700</v>
      </c>
      <c r="E14" s="37" t="s">
        <v>25</v>
      </c>
      <c r="F14" s="28">
        <v>10</v>
      </c>
      <c r="G14" s="29">
        <f t="shared" si="0"/>
        <v>3.2399999999999998E-2</v>
      </c>
      <c r="H14" s="30">
        <f t="shared" si="1"/>
        <v>2.3759999999999999</v>
      </c>
      <c r="I14" s="59">
        <f t="shared" si="5"/>
        <v>289.09090909090912</v>
      </c>
      <c r="J14" s="31">
        <f t="shared" si="4"/>
        <v>686.88</v>
      </c>
      <c r="K14" s="159">
        <v>21200</v>
      </c>
      <c r="L14" s="646">
        <f t="shared" si="2"/>
        <v>327.27272727272725</v>
      </c>
      <c r="M14" s="470">
        <f t="shared" si="3"/>
        <v>777.59999999999991</v>
      </c>
      <c r="N14" s="651">
        <v>24000</v>
      </c>
      <c r="O14" s="32">
        <v>88</v>
      </c>
    </row>
    <row r="15" spans="1:15" ht="18.600000000000001" customHeight="1" thickBot="1" x14ac:dyDescent="0.35">
      <c r="A15" s="125" t="s">
        <v>23</v>
      </c>
      <c r="B15" s="95">
        <v>12.5</v>
      </c>
      <c r="C15" s="96">
        <v>96</v>
      </c>
      <c r="D15" s="96">
        <v>3000</v>
      </c>
      <c r="E15" s="128" t="s">
        <v>25</v>
      </c>
      <c r="F15" s="98">
        <v>10</v>
      </c>
      <c r="G15" s="99">
        <f t="shared" si="0"/>
        <v>3.5999999999999997E-2</v>
      </c>
      <c r="H15" s="100">
        <f t="shared" si="1"/>
        <v>2.64</v>
      </c>
      <c r="I15" s="101">
        <f t="shared" si="5"/>
        <v>289.09090909090907</v>
      </c>
      <c r="J15" s="126">
        <f t="shared" si="4"/>
        <v>763.19999999999993</v>
      </c>
      <c r="K15" s="159">
        <v>21200</v>
      </c>
      <c r="L15" s="648">
        <f t="shared" si="2"/>
        <v>327.2727272727272</v>
      </c>
      <c r="M15" s="102">
        <f t="shared" si="3"/>
        <v>863.99999999999989</v>
      </c>
      <c r="N15" s="652">
        <v>24000</v>
      </c>
      <c r="O15" s="32">
        <v>88</v>
      </c>
    </row>
    <row r="16" spans="1:15" s="117" customFormat="1" ht="20.25" customHeight="1" thickBot="1" x14ac:dyDescent="0.35">
      <c r="A16" s="1006"/>
      <c r="B16" s="1007"/>
      <c r="C16" s="1007"/>
      <c r="D16" s="1007"/>
      <c r="E16" s="1007"/>
      <c r="F16" s="1007"/>
      <c r="G16" s="1007"/>
      <c r="H16" s="1007"/>
      <c r="I16" s="1007"/>
      <c r="J16" s="1007"/>
      <c r="K16" s="1007"/>
      <c r="L16" s="1007"/>
      <c r="M16" s="1007"/>
      <c r="N16" s="1007"/>
      <c r="O16" s="32"/>
    </row>
    <row r="17" spans="1:15" ht="16.2" customHeight="1" x14ac:dyDescent="0.3">
      <c r="A17" s="119" t="s">
        <v>27</v>
      </c>
      <c r="B17" s="129">
        <v>17</v>
      </c>
      <c r="C17" s="130">
        <v>121</v>
      </c>
      <c r="D17" s="130">
        <v>2000</v>
      </c>
      <c r="E17" s="131" t="s">
        <v>24</v>
      </c>
      <c r="F17" s="120">
        <v>5</v>
      </c>
      <c r="G17" s="121">
        <f t="shared" ref="G17:G42" si="6">B17*C17*D17/1000000000*F17</f>
        <v>2.0569999999999998E-2</v>
      </c>
      <c r="H17" s="122">
        <f t="shared" ref="H17:H42" si="7">D17*O17/1000000*F17</f>
        <v>1.1300000000000001</v>
      </c>
      <c r="I17" s="123">
        <f t="shared" si="5"/>
        <v>546.1061946902654</v>
      </c>
      <c r="J17" s="133">
        <f t="shared" si="4"/>
        <v>617.09999999999991</v>
      </c>
      <c r="K17" s="653">
        <v>30000</v>
      </c>
      <c r="L17" s="656">
        <f t="shared" si="2"/>
        <v>618.92035398230075</v>
      </c>
      <c r="M17" s="657">
        <f t="shared" si="3"/>
        <v>699.37999999999988</v>
      </c>
      <c r="N17" s="658">
        <v>34000</v>
      </c>
      <c r="O17" s="32">
        <v>113</v>
      </c>
    </row>
    <row r="18" spans="1:15" s="274" customFormat="1" ht="16.2" customHeight="1" x14ac:dyDescent="0.3">
      <c r="A18" s="472" t="s">
        <v>27</v>
      </c>
      <c r="B18" s="33">
        <v>17</v>
      </c>
      <c r="C18" s="34">
        <v>121</v>
      </c>
      <c r="D18" s="34">
        <v>2500</v>
      </c>
      <c r="E18" s="37" t="s">
        <v>24</v>
      </c>
      <c r="F18" s="28">
        <v>5</v>
      </c>
      <c r="G18" s="29">
        <f t="shared" si="6"/>
        <v>2.5712500000000003E-2</v>
      </c>
      <c r="H18" s="30">
        <f t="shared" si="7"/>
        <v>1.4124999999999999</v>
      </c>
      <c r="I18" s="59">
        <f t="shared" si="5"/>
        <v>626.20176991150458</v>
      </c>
      <c r="J18" s="132">
        <f t="shared" si="4"/>
        <v>884.5100000000001</v>
      </c>
      <c r="K18" s="653">
        <v>34400</v>
      </c>
      <c r="L18" s="646">
        <f t="shared" si="2"/>
        <v>709.93805309734535</v>
      </c>
      <c r="M18" s="470">
        <f t="shared" si="3"/>
        <v>1002.7875000000001</v>
      </c>
      <c r="N18" s="647">
        <v>39000</v>
      </c>
      <c r="O18" s="32">
        <v>113</v>
      </c>
    </row>
    <row r="19" spans="1:15" s="274" customFormat="1" ht="16.2" customHeight="1" x14ac:dyDescent="0.3">
      <c r="A19" s="472" t="s">
        <v>27</v>
      </c>
      <c r="B19" s="33">
        <v>17</v>
      </c>
      <c r="C19" s="34">
        <v>121</v>
      </c>
      <c r="D19" s="34">
        <v>2700</v>
      </c>
      <c r="E19" s="37" t="s">
        <v>24</v>
      </c>
      <c r="F19" s="28">
        <v>5</v>
      </c>
      <c r="G19" s="29">
        <f t="shared" si="6"/>
        <v>2.7769499999999999E-2</v>
      </c>
      <c r="H19" s="30">
        <f t="shared" si="7"/>
        <v>1.5254999999999999</v>
      </c>
      <c r="I19" s="59">
        <f t="shared" si="5"/>
        <v>626.20176991150447</v>
      </c>
      <c r="J19" s="132">
        <f t="shared" si="4"/>
        <v>955.27080000000001</v>
      </c>
      <c r="K19" s="653">
        <v>34400</v>
      </c>
      <c r="L19" s="646">
        <f t="shared" si="2"/>
        <v>709.93805309734512</v>
      </c>
      <c r="M19" s="470">
        <f t="shared" si="3"/>
        <v>1083.0104999999999</v>
      </c>
      <c r="N19" s="647">
        <v>39000</v>
      </c>
      <c r="O19" s="32">
        <v>113</v>
      </c>
    </row>
    <row r="20" spans="1:15" ht="16.2" customHeight="1" x14ac:dyDescent="0.3">
      <c r="A20" s="472" t="s">
        <v>27</v>
      </c>
      <c r="B20" s="33">
        <v>17</v>
      </c>
      <c r="C20" s="34">
        <v>121</v>
      </c>
      <c r="D20" s="34">
        <v>3000</v>
      </c>
      <c r="E20" s="37" t="s">
        <v>24</v>
      </c>
      <c r="F20" s="28">
        <v>5</v>
      </c>
      <c r="G20" s="29">
        <f t="shared" si="6"/>
        <v>3.0855E-2</v>
      </c>
      <c r="H20" s="30">
        <f t="shared" si="7"/>
        <v>1.6950000000000001</v>
      </c>
      <c r="I20" s="59">
        <f t="shared" si="5"/>
        <v>626.20176991150447</v>
      </c>
      <c r="J20" s="132">
        <f t="shared" si="4"/>
        <v>1061.412</v>
      </c>
      <c r="K20" s="653">
        <v>34400</v>
      </c>
      <c r="L20" s="646">
        <f t="shared" si="2"/>
        <v>709.93805309734512</v>
      </c>
      <c r="M20" s="470">
        <f t="shared" si="3"/>
        <v>1203.345</v>
      </c>
      <c r="N20" s="647">
        <v>39000</v>
      </c>
      <c r="O20" s="32">
        <v>113</v>
      </c>
    </row>
    <row r="21" spans="1:15" ht="16.2" customHeight="1" x14ac:dyDescent="0.3">
      <c r="A21" s="472" t="s">
        <v>27</v>
      </c>
      <c r="B21" s="33">
        <v>17</v>
      </c>
      <c r="C21" s="34">
        <v>121</v>
      </c>
      <c r="D21" s="34">
        <v>4000</v>
      </c>
      <c r="E21" s="37" t="s">
        <v>24</v>
      </c>
      <c r="F21" s="28">
        <v>5</v>
      </c>
      <c r="G21" s="29">
        <f t="shared" si="6"/>
        <v>4.1139999999999996E-2</v>
      </c>
      <c r="H21" s="30">
        <f t="shared" si="7"/>
        <v>2.2600000000000002</v>
      </c>
      <c r="I21" s="59">
        <f t="shared" si="5"/>
        <v>626.20176991150436</v>
      </c>
      <c r="J21" s="132">
        <f t="shared" si="4"/>
        <v>1415.2159999999999</v>
      </c>
      <c r="K21" s="653">
        <v>34400</v>
      </c>
      <c r="L21" s="646">
        <f t="shared" si="2"/>
        <v>709.938053097345</v>
      </c>
      <c r="M21" s="470">
        <f t="shared" si="3"/>
        <v>1604.4599999999998</v>
      </c>
      <c r="N21" s="647">
        <v>39000</v>
      </c>
      <c r="O21" s="32">
        <v>113</v>
      </c>
    </row>
    <row r="22" spans="1:15" s="117" customFormat="1" ht="16.2" customHeight="1" x14ac:dyDescent="0.3">
      <c r="A22" s="472" t="s">
        <v>27</v>
      </c>
      <c r="B22" s="33">
        <v>17</v>
      </c>
      <c r="C22" s="34">
        <v>121</v>
      </c>
      <c r="D22" s="135">
        <v>5000</v>
      </c>
      <c r="E22" s="37" t="s">
        <v>24</v>
      </c>
      <c r="F22" s="28">
        <v>5</v>
      </c>
      <c r="G22" s="29">
        <f t="shared" si="6"/>
        <v>5.1425000000000005E-2</v>
      </c>
      <c r="H22" s="30">
        <f t="shared" si="7"/>
        <v>2.8249999999999997</v>
      </c>
      <c r="I22" s="59">
        <f t="shared" si="5"/>
        <v>606.17787610619473</v>
      </c>
      <c r="J22" s="132">
        <f t="shared" si="4"/>
        <v>1712.4525000000001</v>
      </c>
      <c r="K22" s="653">
        <v>33300</v>
      </c>
      <c r="L22" s="646">
        <f t="shared" si="2"/>
        <v>688.09380530973465</v>
      </c>
      <c r="M22" s="470">
        <f t="shared" si="3"/>
        <v>1943.8650000000002</v>
      </c>
      <c r="N22" s="647">
        <v>37800</v>
      </c>
      <c r="O22" s="32">
        <v>113</v>
      </c>
    </row>
    <row r="23" spans="1:15" ht="16.2" customHeight="1" thickBot="1" x14ac:dyDescent="0.35">
      <c r="A23" s="136" t="s">
        <v>27</v>
      </c>
      <c r="B23" s="95">
        <v>17</v>
      </c>
      <c r="C23" s="96">
        <v>121</v>
      </c>
      <c r="D23" s="96">
        <v>6000</v>
      </c>
      <c r="E23" s="128" t="s">
        <v>24</v>
      </c>
      <c r="F23" s="98">
        <v>5</v>
      </c>
      <c r="G23" s="99">
        <f t="shared" si="6"/>
        <v>6.1710000000000001E-2</v>
      </c>
      <c r="H23" s="100">
        <f t="shared" si="7"/>
        <v>3.39</v>
      </c>
      <c r="I23" s="101">
        <f t="shared" si="5"/>
        <v>675.3513274336284</v>
      </c>
      <c r="J23" s="134">
        <f t="shared" si="4"/>
        <v>2289.4410000000003</v>
      </c>
      <c r="K23" s="654">
        <v>37100</v>
      </c>
      <c r="L23" s="648">
        <f t="shared" si="2"/>
        <v>768.18938053097349</v>
      </c>
      <c r="M23" s="102">
        <f t="shared" si="3"/>
        <v>2604.1620000000003</v>
      </c>
      <c r="N23" s="649">
        <v>42200</v>
      </c>
      <c r="O23" s="32">
        <v>113</v>
      </c>
    </row>
    <row r="24" spans="1:15" ht="16.2" customHeight="1" x14ac:dyDescent="0.3">
      <c r="A24" s="119" t="s">
        <v>27</v>
      </c>
      <c r="B24" s="129">
        <v>17</v>
      </c>
      <c r="C24" s="130">
        <v>121</v>
      </c>
      <c r="D24" s="130">
        <v>2000</v>
      </c>
      <c r="E24" s="131" t="s">
        <v>25</v>
      </c>
      <c r="F24" s="120">
        <v>5</v>
      </c>
      <c r="G24" s="121">
        <f t="shared" si="6"/>
        <v>2.0569999999999998E-2</v>
      </c>
      <c r="H24" s="122">
        <f t="shared" si="7"/>
        <v>1.1300000000000001</v>
      </c>
      <c r="I24" s="123">
        <f t="shared" si="5"/>
        <v>314.92123893805308</v>
      </c>
      <c r="J24" s="133">
        <f t="shared" si="4"/>
        <v>355.86099999999999</v>
      </c>
      <c r="K24" s="653">
        <v>17300</v>
      </c>
      <c r="L24" s="659">
        <f t="shared" si="2"/>
        <v>358.6097345132743</v>
      </c>
      <c r="M24" s="124">
        <f t="shared" si="3"/>
        <v>405.22899999999998</v>
      </c>
      <c r="N24" s="647">
        <v>19700</v>
      </c>
      <c r="O24" s="32">
        <v>113</v>
      </c>
    </row>
    <row r="25" spans="1:15" ht="16.2" customHeight="1" x14ac:dyDescent="0.3">
      <c r="A25" s="472" t="s">
        <v>27</v>
      </c>
      <c r="B25" s="33">
        <v>17</v>
      </c>
      <c r="C25" s="34">
        <v>121</v>
      </c>
      <c r="D25" s="34">
        <v>2500</v>
      </c>
      <c r="E25" s="131" t="s">
        <v>25</v>
      </c>
      <c r="F25" s="28">
        <v>5</v>
      </c>
      <c r="G25" s="29">
        <f t="shared" si="6"/>
        <v>2.5712500000000003E-2</v>
      </c>
      <c r="H25" s="30">
        <f t="shared" si="7"/>
        <v>1.4124999999999999</v>
      </c>
      <c r="I25" s="59">
        <f t="shared" si="5"/>
        <v>354.96902654867267</v>
      </c>
      <c r="J25" s="132">
        <f t="shared" si="4"/>
        <v>501.39375000000007</v>
      </c>
      <c r="K25" s="653">
        <v>19500</v>
      </c>
      <c r="L25" s="646">
        <f t="shared" si="2"/>
        <v>404.1185840707966</v>
      </c>
      <c r="M25" s="470">
        <f t="shared" si="3"/>
        <v>570.81750000000011</v>
      </c>
      <c r="N25" s="647">
        <v>22200</v>
      </c>
      <c r="O25" s="32">
        <v>113</v>
      </c>
    </row>
    <row r="26" spans="1:15" ht="16.2" customHeight="1" x14ac:dyDescent="0.3">
      <c r="A26" s="472" t="s">
        <v>27</v>
      </c>
      <c r="B26" s="33">
        <v>17</v>
      </c>
      <c r="C26" s="34">
        <v>121</v>
      </c>
      <c r="D26" s="34">
        <v>2700</v>
      </c>
      <c r="E26" s="131" t="s">
        <v>25</v>
      </c>
      <c r="F26" s="28">
        <v>5</v>
      </c>
      <c r="G26" s="29">
        <f t="shared" si="6"/>
        <v>2.7769499999999999E-2</v>
      </c>
      <c r="H26" s="30">
        <f t="shared" si="7"/>
        <v>1.5254999999999999</v>
      </c>
      <c r="I26" s="59">
        <f t="shared" si="5"/>
        <v>354.96902654867256</v>
      </c>
      <c r="J26" s="132">
        <f t="shared" si="4"/>
        <v>541.50524999999993</v>
      </c>
      <c r="K26" s="653">
        <v>19500</v>
      </c>
      <c r="L26" s="646">
        <f t="shared" si="2"/>
        <v>404.11858407079649</v>
      </c>
      <c r="M26" s="470">
        <f t="shared" si="3"/>
        <v>616.48289999999997</v>
      </c>
      <c r="N26" s="647">
        <v>22200</v>
      </c>
      <c r="O26" s="32">
        <v>113</v>
      </c>
    </row>
    <row r="27" spans="1:15" ht="16.2" customHeight="1" x14ac:dyDescent="0.3">
      <c r="A27" s="472" t="s">
        <v>27</v>
      </c>
      <c r="B27" s="33">
        <v>17</v>
      </c>
      <c r="C27" s="34">
        <v>121</v>
      </c>
      <c r="D27" s="34">
        <v>3000</v>
      </c>
      <c r="E27" s="131" t="s">
        <v>25</v>
      </c>
      <c r="F27" s="28">
        <v>5</v>
      </c>
      <c r="G27" s="29">
        <f t="shared" si="6"/>
        <v>3.0855E-2</v>
      </c>
      <c r="H27" s="30">
        <f t="shared" si="7"/>
        <v>1.6950000000000001</v>
      </c>
      <c r="I27" s="59">
        <f t="shared" si="5"/>
        <v>354.96902654867256</v>
      </c>
      <c r="J27" s="132">
        <f t="shared" si="4"/>
        <v>601.67250000000001</v>
      </c>
      <c r="K27" s="653">
        <v>19500</v>
      </c>
      <c r="L27" s="646">
        <f t="shared" si="2"/>
        <v>404.11858407079643</v>
      </c>
      <c r="M27" s="470">
        <f t="shared" si="3"/>
        <v>684.98099999999999</v>
      </c>
      <c r="N27" s="647">
        <v>22200</v>
      </c>
      <c r="O27" s="32">
        <v>113</v>
      </c>
    </row>
    <row r="28" spans="1:15" ht="16.2" customHeight="1" x14ac:dyDescent="0.3">
      <c r="A28" s="472" t="s">
        <v>27</v>
      </c>
      <c r="B28" s="33">
        <v>17</v>
      </c>
      <c r="C28" s="34">
        <v>121</v>
      </c>
      <c r="D28" s="34">
        <v>4000</v>
      </c>
      <c r="E28" s="131" t="s">
        <v>25</v>
      </c>
      <c r="F28" s="28">
        <v>5</v>
      </c>
      <c r="G28" s="29">
        <f t="shared" si="6"/>
        <v>4.1139999999999996E-2</v>
      </c>
      <c r="H28" s="30">
        <f t="shared" si="7"/>
        <v>2.2600000000000002</v>
      </c>
      <c r="I28" s="59">
        <f t="shared" si="5"/>
        <v>354.9690265486725</v>
      </c>
      <c r="J28" s="132">
        <f t="shared" si="4"/>
        <v>802.2299999999999</v>
      </c>
      <c r="K28" s="653">
        <v>19500</v>
      </c>
      <c r="L28" s="646">
        <f t="shared" si="2"/>
        <v>404.11858407079637</v>
      </c>
      <c r="M28" s="470">
        <f t="shared" si="3"/>
        <v>913.30799999999988</v>
      </c>
      <c r="N28" s="647">
        <v>22200</v>
      </c>
      <c r="O28" s="32">
        <v>113</v>
      </c>
    </row>
    <row r="29" spans="1:15" ht="16.2" customHeight="1" x14ac:dyDescent="0.3">
      <c r="A29" s="472" t="s">
        <v>27</v>
      </c>
      <c r="B29" s="33">
        <v>17</v>
      </c>
      <c r="C29" s="34">
        <v>121</v>
      </c>
      <c r="D29" s="135">
        <v>5000</v>
      </c>
      <c r="E29" s="131" t="s">
        <v>25</v>
      </c>
      <c r="F29" s="28">
        <v>5</v>
      </c>
      <c r="G29" s="29">
        <f t="shared" si="6"/>
        <v>5.1425000000000005E-2</v>
      </c>
      <c r="H29" s="30">
        <f t="shared" si="7"/>
        <v>2.8249999999999997</v>
      </c>
      <c r="I29" s="59">
        <f t="shared" si="5"/>
        <v>354.96902654867267</v>
      </c>
      <c r="J29" s="132">
        <f t="shared" si="4"/>
        <v>1002.7875000000001</v>
      </c>
      <c r="K29" s="653">
        <v>19500</v>
      </c>
      <c r="L29" s="646">
        <f t="shared" si="2"/>
        <v>404.1185840707966</v>
      </c>
      <c r="M29" s="470">
        <f t="shared" si="3"/>
        <v>1141.6350000000002</v>
      </c>
      <c r="N29" s="647">
        <v>22200</v>
      </c>
      <c r="O29" s="32">
        <v>113</v>
      </c>
    </row>
    <row r="30" spans="1:15" ht="16.2" customHeight="1" thickBot="1" x14ac:dyDescent="0.35">
      <c r="A30" s="136" t="s">
        <v>27</v>
      </c>
      <c r="B30" s="95">
        <v>17</v>
      </c>
      <c r="C30" s="96">
        <v>121</v>
      </c>
      <c r="D30" s="96">
        <v>6000</v>
      </c>
      <c r="E30" s="284" t="s">
        <v>25</v>
      </c>
      <c r="F30" s="98">
        <v>5</v>
      </c>
      <c r="G30" s="99">
        <f t="shared" si="6"/>
        <v>6.1710000000000001E-2</v>
      </c>
      <c r="H30" s="100">
        <f t="shared" si="7"/>
        <v>3.39</v>
      </c>
      <c r="I30" s="101">
        <f t="shared" si="5"/>
        <v>374.9929203539823</v>
      </c>
      <c r="J30" s="134">
        <f t="shared" si="4"/>
        <v>1271.2260000000001</v>
      </c>
      <c r="K30" s="654">
        <v>20600</v>
      </c>
      <c r="L30" s="648">
        <f t="shared" si="2"/>
        <v>425.96283185840713</v>
      </c>
      <c r="M30" s="102">
        <f t="shared" si="3"/>
        <v>1444.0140000000001</v>
      </c>
      <c r="N30" s="649">
        <v>23400</v>
      </c>
      <c r="O30" s="32">
        <v>113</v>
      </c>
    </row>
    <row r="31" spans="1:15" ht="16.2" customHeight="1" x14ac:dyDescent="0.3">
      <c r="A31" s="119" t="s">
        <v>27</v>
      </c>
      <c r="B31" s="129">
        <v>17</v>
      </c>
      <c r="C31" s="130">
        <v>146</v>
      </c>
      <c r="D31" s="130">
        <v>2000</v>
      </c>
      <c r="E31" s="131" t="s">
        <v>24</v>
      </c>
      <c r="F31" s="120">
        <v>5</v>
      </c>
      <c r="G31" s="121">
        <f t="shared" si="6"/>
        <v>2.4819999999999998E-2</v>
      </c>
      <c r="H31" s="122">
        <f t="shared" si="7"/>
        <v>1.3800000000000001</v>
      </c>
      <c r="I31" s="123">
        <f t="shared" si="5"/>
        <v>539.56521739130426</v>
      </c>
      <c r="J31" s="133">
        <f t="shared" si="4"/>
        <v>744.59999999999991</v>
      </c>
      <c r="K31" s="655">
        <v>30000</v>
      </c>
      <c r="L31" s="659">
        <f t="shared" si="2"/>
        <v>611.50724637681151</v>
      </c>
      <c r="M31" s="124">
        <f t="shared" si="3"/>
        <v>843.88</v>
      </c>
      <c r="N31" s="660">
        <v>34000</v>
      </c>
      <c r="O31" s="32">
        <v>138</v>
      </c>
    </row>
    <row r="32" spans="1:15" s="274" customFormat="1" ht="16.2" customHeight="1" x14ac:dyDescent="0.3">
      <c r="A32" s="472" t="s">
        <v>27</v>
      </c>
      <c r="B32" s="33">
        <v>17</v>
      </c>
      <c r="C32" s="34">
        <v>146</v>
      </c>
      <c r="D32" s="34">
        <v>2500</v>
      </c>
      <c r="E32" s="37" t="s">
        <v>24</v>
      </c>
      <c r="F32" s="28">
        <v>5</v>
      </c>
      <c r="G32" s="29">
        <f t="shared" si="6"/>
        <v>3.1024999999999997E-2</v>
      </c>
      <c r="H32" s="30">
        <f t="shared" si="7"/>
        <v>1.7249999999999999</v>
      </c>
      <c r="I32" s="59">
        <f t="shared" si="5"/>
        <v>618.70144927536239</v>
      </c>
      <c r="J32" s="132">
        <f t="shared" si="4"/>
        <v>1067.26</v>
      </c>
      <c r="K32" s="653">
        <v>34400</v>
      </c>
      <c r="L32" s="646">
        <f t="shared" si="2"/>
        <v>701.43478260869563</v>
      </c>
      <c r="M32" s="470">
        <f t="shared" si="3"/>
        <v>1209.9749999999999</v>
      </c>
      <c r="N32" s="660">
        <v>39000</v>
      </c>
      <c r="O32" s="32">
        <v>138</v>
      </c>
    </row>
    <row r="33" spans="1:15" ht="16.2" customHeight="1" x14ac:dyDescent="0.3">
      <c r="A33" s="472" t="s">
        <v>27</v>
      </c>
      <c r="B33" s="33">
        <v>17</v>
      </c>
      <c r="C33" s="34">
        <v>146</v>
      </c>
      <c r="D33" s="34">
        <v>3000</v>
      </c>
      <c r="E33" s="37" t="s">
        <v>24</v>
      </c>
      <c r="F33" s="28">
        <v>5</v>
      </c>
      <c r="G33" s="29">
        <f t="shared" si="6"/>
        <v>3.7229999999999999E-2</v>
      </c>
      <c r="H33" s="30">
        <f t="shared" si="7"/>
        <v>2.0699999999999998</v>
      </c>
      <c r="I33" s="59">
        <f t="shared" si="5"/>
        <v>618.70144927536239</v>
      </c>
      <c r="J33" s="132">
        <f t="shared" si="4"/>
        <v>1280.712</v>
      </c>
      <c r="K33" s="653">
        <v>34400</v>
      </c>
      <c r="L33" s="646">
        <f t="shared" si="2"/>
        <v>701.43478260869574</v>
      </c>
      <c r="M33" s="470">
        <f t="shared" si="3"/>
        <v>1451.97</v>
      </c>
      <c r="N33" s="660">
        <v>39000</v>
      </c>
      <c r="O33" s="32">
        <v>138</v>
      </c>
    </row>
    <row r="34" spans="1:15" ht="16.2" customHeight="1" x14ac:dyDescent="0.3">
      <c r="A34" s="472" t="s">
        <v>27</v>
      </c>
      <c r="B34" s="33">
        <v>17</v>
      </c>
      <c r="C34" s="34">
        <v>146</v>
      </c>
      <c r="D34" s="34">
        <v>4000</v>
      </c>
      <c r="E34" s="37" t="s">
        <v>24</v>
      </c>
      <c r="F34" s="28">
        <v>5</v>
      </c>
      <c r="G34" s="29">
        <f t="shared" si="6"/>
        <v>4.9639999999999997E-2</v>
      </c>
      <c r="H34" s="30">
        <f t="shared" si="7"/>
        <v>2.7600000000000002</v>
      </c>
      <c r="I34" s="59">
        <f t="shared" si="5"/>
        <v>618.70144927536228</v>
      </c>
      <c r="J34" s="132">
        <f t="shared" si="4"/>
        <v>1707.616</v>
      </c>
      <c r="K34" s="653">
        <v>34400</v>
      </c>
      <c r="L34" s="646">
        <f t="shared" si="2"/>
        <v>701.43478260869551</v>
      </c>
      <c r="M34" s="470">
        <f>G34*N34</f>
        <v>1935.9599999999998</v>
      </c>
      <c r="N34" s="660">
        <v>39000</v>
      </c>
      <c r="O34" s="32">
        <v>138</v>
      </c>
    </row>
    <row r="35" spans="1:15" ht="16.2" customHeight="1" x14ac:dyDescent="0.3">
      <c r="A35" s="472" t="s">
        <v>27</v>
      </c>
      <c r="B35" s="33">
        <v>17</v>
      </c>
      <c r="C35" s="34">
        <v>146</v>
      </c>
      <c r="D35" s="34">
        <v>5000</v>
      </c>
      <c r="E35" s="37" t="s">
        <v>24</v>
      </c>
      <c r="F35" s="28">
        <v>5</v>
      </c>
      <c r="G35" s="29">
        <f t="shared" si="6"/>
        <v>6.2049999999999994E-2</v>
      </c>
      <c r="H35" s="30">
        <f t="shared" si="7"/>
        <v>3.4499999999999997</v>
      </c>
      <c r="I35" s="59">
        <f t="shared" si="5"/>
        <v>598.9173913043478</v>
      </c>
      <c r="J35" s="132">
        <f t="shared" si="4"/>
        <v>2066.2649999999999</v>
      </c>
      <c r="K35" s="653">
        <v>33300</v>
      </c>
      <c r="L35" s="646">
        <f t="shared" si="2"/>
        <v>679.85217391304343</v>
      </c>
      <c r="M35" s="470">
        <f t="shared" si="3"/>
        <v>2345.4899999999998</v>
      </c>
      <c r="N35" s="660">
        <v>37800</v>
      </c>
      <c r="O35" s="32">
        <v>138</v>
      </c>
    </row>
    <row r="36" spans="1:15" ht="16.2" customHeight="1" thickBot="1" x14ac:dyDescent="0.35">
      <c r="A36" s="136" t="s">
        <v>27</v>
      </c>
      <c r="B36" s="95">
        <v>17</v>
      </c>
      <c r="C36" s="96">
        <v>146</v>
      </c>
      <c r="D36" s="96">
        <v>6000</v>
      </c>
      <c r="E36" s="128" t="s">
        <v>24</v>
      </c>
      <c r="F36" s="98">
        <v>5</v>
      </c>
      <c r="G36" s="99">
        <f t="shared" si="6"/>
        <v>7.4459999999999998E-2</v>
      </c>
      <c r="H36" s="100">
        <f t="shared" si="7"/>
        <v>4.1399999999999997</v>
      </c>
      <c r="I36" s="101">
        <f t="shared" si="5"/>
        <v>667.26231884057972</v>
      </c>
      <c r="J36" s="134">
        <f t="shared" si="4"/>
        <v>2762.4659999999999</v>
      </c>
      <c r="K36" s="654">
        <v>37100</v>
      </c>
      <c r="L36" s="648">
        <f t="shared" si="2"/>
        <v>758.98840579710145</v>
      </c>
      <c r="M36" s="102">
        <f>G36*N36</f>
        <v>3142.212</v>
      </c>
      <c r="N36" s="661">
        <v>42200</v>
      </c>
      <c r="O36" s="32">
        <v>138</v>
      </c>
    </row>
    <row r="37" spans="1:15" ht="16.2" customHeight="1" x14ac:dyDescent="0.3">
      <c r="A37" s="119" t="s">
        <v>27</v>
      </c>
      <c r="B37" s="129">
        <v>17</v>
      </c>
      <c r="C37" s="130">
        <v>146</v>
      </c>
      <c r="D37" s="130">
        <v>2000</v>
      </c>
      <c r="E37" s="131" t="s">
        <v>25</v>
      </c>
      <c r="F37" s="120">
        <v>5</v>
      </c>
      <c r="G37" s="121">
        <f t="shared" si="6"/>
        <v>2.4819999999999998E-2</v>
      </c>
      <c r="H37" s="122">
        <f t="shared" si="7"/>
        <v>1.3800000000000001</v>
      </c>
      <c r="I37" s="123">
        <f t="shared" si="5"/>
        <v>311.1492753623188</v>
      </c>
      <c r="J37" s="133">
        <f t="shared" si="4"/>
        <v>429.38599999999997</v>
      </c>
      <c r="K37" s="655">
        <v>17300</v>
      </c>
      <c r="L37" s="659">
        <f t="shared" si="2"/>
        <v>354.31449275362314</v>
      </c>
      <c r="M37" s="124">
        <f t="shared" ref="M37:M39" si="8">G37*N37</f>
        <v>488.95399999999995</v>
      </c>
      <c r="N37" s="660">
        <v>19700</v>
      </c>
      <c r="O37" s="32">
        <v>138</v>
      </c>
    </row>
    <row r="38" spans="1:15" ht="16.2" customHeight="1" x14ac:dyDescent="0.3">
      <c r="A38" s="472" t="s">
        <v>27</v>
      </c>
      <c r="B38" s="33">
        <v>17</v>
      </c>
      <c r="C38" s="34">
        <v>146</v>
      </c>
      <c r="D38" s="34">
        <v>2500</v>
      </c>
      <c r="E38" s="131" t="s">
        <v>25</v>
      </c>
      <c r="F38" s="28">
        <v>5</v>
      </c>
      <c r="G38" s="29">
        <f t="shared" si="6"/>
        <v>3.1024999999999997E-2</v>
      </c>
      <c r="H38" s="30">
        <f t="shared" si="7"/>
        <v>1.7249999999999999</v>
      </c>
      <c r="I38" s="59">
        <f t="shared" si="5"/>
        <v>350.71739130434781</v>
      </c>
      <c r="J38" s="132">
        <f t="shared" si="4"/>
        <v>604.98749999999995</v>
      </c>
      <c r="K38" s="653">
        <v>19500</v>
      </c>
      <c r="L38" s="646">
        <f t="shared" si="2"/>
        <v>399.2782608695652</v>
      </c>
      <c r="M38" s="470">
        <f t="shared" si="8"/>
        <v>688.75499999999988</v>
      </c>
      <c r="N38" s="647">
        <v>22200</v>
      </c>
      <c r="O38" s="32">
        <v>138</v>
      </c>
    </row>
    <row r="39" spans="1:15" ht="16.2" customHeight="1" x14ac:dyDescent="0.3">
      <c r="A39" s="472" t="s">
        <v>27</v>
      </c>
      <c r="B39" s="33">
        <v>17</v>
      </c>
      <c r="C39" s="34">
        <v>146</v>
      </c>
      <c r="D39" s="34">
        <v>3000</v>
      </c>
      <c r="E39" s="131" t="s">
        <v>25</v>
      </c>
      <c r="F39" s="28">
        <v>5</v>
      </c>
      <c r="G39" s="29">
        <f t="shared" si="6"/>
        <v>3.7229999999999999E-2</v>
      </c>
      <c r="H39" s="30">
        <f t="shared" si="7"/>
        <v>2.0699999999999998</v>
      </c>
      <c r="I39" s="59">
        <f t="shared" si="5"/>
        <v>350.71739130434787</v>
      </c>
      <c r="J39" s="132">
        <f t="shared" si="4"/>
        <v>725.98500000000001</v>
      </c>
      <c r="K39" s="653">
        <v>19500</v>
      </c>
      <c r="L39" s="646">
        <f t="shared" si="2"/>
        <v>399.27826086956526</v>
      </c>
      <c r="M39" s="470">
        <f t="shared" si="8"/>
        <v>826.50599999999997</v>
      </c>
      <c r="N39" s="647">
        <v>22200</v>
      </c>
      <c r="O39" s="32">
        <v>138</v>
      </c>
    </row>
    <row r="40" spans="1:15" ht="15.75" customHeight="1" x14ac:dyDescent="0.3">
      <c r="A40" s="472" t="s">
        <v>27</v>
      </c>
      <c r="B40" s="33">
        <v>17</v>
      </c>
      <c r="C40" s="34">
        <v>146</v>
      </c>
      <c r="D40" s="34">
        <v>4000</v>
      </c>
      <c r="E40" s="131" t="s">
        <v>25</v>
      </c>
      <c r="F40" s="28">
        <v>5</v>
      </c>
      <c r="G40" s="29">
        <f t="shared" si="6"/>
        <v>4.9639999999999997E-2</v>
      </c>
      <c r="H40" s="30">
        <f t="shared" si="7"/>
        <v>2.7600000000000002</v>
      </c>
      <c r="I40" s="59">
        <f t="shared" si="5"/>
        <v>350.71739130434776</v>
      </c>
      <c r="J40" s="132">
        <f t="shared" si="4"/>
        <v>967.9799999999999</v>
      </c>
      <c r="K40" s="653">
        <v>19500</v>
      </c>
      <c r="L40" s="646">
        <f t="shared" si="2"/>
        <v>399.2782608695652</v>
      </c>
      <c r="M40" s="470">
        <f>G40*N40</f>
        <v>1102.008</v>
      </c>
      <c r="N40" s="647">
        <v>22200</v>
      </c>
      <c r="O40" s="32">
        <v>138</v>
      </c>
    </row>
    <row r="41" spans="1:15" ht="15.75" customHeight="1" x14ac:dyDescent="0.3">
      <c r="A41" s="472" t="s">
        <v>27</v>
      </c>
      <c r="B41" s="33">
        <v>17</v>
      </c>
      <c r="C41" s="34">
        <v>146</v>
      </c>
      <c r="D41" s="34">
        <v>5000</v>
      </c>
      <c r="E41" s="131" t="s">
        <v>25</v>
      </c>
      <c r="F41" s="28">
        <v>5</v>
      </c>
      <c r="G41" s="29">
        <f t="shared" si="6"/>
        <v>6.2049999999999994E-2</v>
      </c>
      <c r="H41" s="30">
        <f t="shared" si="7"/>
        <v>3.4499999999999997</v>
      </c>
      <c r="I41" s="59">
        <f t="shared" si="5"/>
        <v>350.71739130434781</v>
      </c>
      <c r="J41" s="132">
        <f t="shared" si="4"/>
        <v>1209.9749999999999</v>
      </c>
      <c r="K41" s="653">
        <v>19500</v>
      </c>
      <c r="L41" s="646">
        <f t="shared" si="2"/>
        <v>399.2782608695652</v>
      </c>
      <c r="M41" s="470">
        <f t="shared" ref="M41" si="9">G41*N41</f>
        <v>1377.5099999999998</v>
      </c>
      <c r="N41" s="647">
        <v>22200</v>
      </c>
      <c r="O41" s="32">
        <v>138</v>
      </c>
    </row>
    <row r="42" spans="1:15" ht="15.75" customHeight="1" thickBot="1" x14ac:dyDescent="0.35">
      <c r="A42" s="136" t="s">
        <v>27</v>
      </c>
      <c r="B42" s="95">
        <v>17</v>
      </c>
      <c r="C42" s="96">
        <v>146</v>
      </c>
      <c r="D42" s="96">
        <v>6000</v>
      </c>
      <c r="E42" s="284" t="s">
        <v>25</v>
      </c>
      <c r="F42" s="98">
        <v>5</v>
      </c>
      <c r="G42" s="99">
        <f t="shared" si="6"/>
        <v>7.4459999999999998E-2</v>
      </c>
      <c r="H42" s="100">
        <f t="shared" si="7"/>
        <v>4.1399999999999997</v>
      </c>
      <c r="I42" s="101">
        <f t="shared" si="5"/>
        <v>370.50144927536235</v>
      </c>
      <c r="J42" s="317">
        <f t="shared" si="4"/>
        <v>1533.876</v>
      </c>
      <c r="K42" s="654">
        <v>20600</v>
      </c>
      <c r="L42" s="648">
        <f t="shared" si="2"/>
        <v>420.86086956521746</v>
      </c>
      <c r="M42" s="102">
        <f>G42*N42</f>
        <v>1742.364</v>
      </c>
      <c r="N42" s="649">
        <v>23400</v>
      </c>
      <c r="O42" s="32">
        <v>138</v>
      </c>
    </row>
    <row r="43" spans="1:15" ht="13.8" customHeight="1" thickBot="1" x14ac:dyDescent="0.35">
      <c r="A43" s="1012"/>
      <c r="B43" s="1003"/>
      <c r="C43" s="1003"/>
      <c r="D43" s="1003"/>
      <c r="E43" s="1003"/>
      <c r="F43" s="1003"/>
      <c r="G43" s="1003"/>
      <c r="H43" s="1003"/>
      <c r="I43" s="1003"/>
      <c r="J43" s="1003"/>
      <c r="K43" s="1003"/>
      <c r="L43" s="1003"/>
      <c r="M43" s="1003"/>
      <c r="N43" s="1003"/>
      <c r="O43" s="1"/>
    </row>
    <row r="44" spans="1:15" ht="38.4" customHeight="1" x14ac:dyDescent="0.3">
      <c r="A44" s="1032" t="s">
        <v>1</v>
      </c>
      <c r="B44" s="677" t="s">
        <v>2</v>
      </c>
      <c r="C44" s="678" t="s">
        <v>3</v>
      </c>
      <c r="D44" s="678" t="s">
        <v>4</v>
      </c>
      <c r="E44" s="1034" t="s">
        <v>5</v>
      </c>
      <c r="F44" s="1029" t="s">
        <v>18</v>
      </c>
      <c r="G44" s="1030"/>
      <c r="H44" s="1031"/>
      <c r="I44" s="675" t="s">
        <v>19</v>
      </c>
      <c r="J44" s="1027" t="s">
        <v>28</v>
      </c>
      <c r="K44" s="1028"/>
      <c r="L44" s="671" t="s">
        <v>19</v>
      </c>
      <c r="M44" s="1025" t="s">
        <v>29</v>
      </c>
      <c r="N44" s="1026"/>
      <c r="O44" s="467" t="s">
        <v>20</v>
      </c>
    </row>
    <row r="45" spans="1:15" ht="15.75" customHeight="1" thickBot="1" x14ac:dyDescent="0.35">
      <c r="A45" s="1033"/>
      <c r="B45" s="679" t="s">
        <v>8</v>
      </c>
      <c r="C45" s="680" t="s">
        <v>8</v>
      </c>
      <c r="D45" s="680" t="s">
        <v>8</v>
      </c>
      <c r="E45" s="1035"/>
      <c r="F45" s="681" t="s">
        <v>9</v>
      </c>
      <c r="G45" s="682" t="s">
        <v>10</v>
      </c>
      <c r="H45" s="683" t="s">
        <v>21</v>
      </c>
      <c r="I45" s="676"/>
      <c r="J45" s="477" t="s">
        <v>22</v>
      </c>
      <c r="K45" s="670" t="s">
        <v>13</v>
      </c>
      <c r="L45" s="672"/>
      <c r="M45" s="673" t="s">
        <v>22</v>
      </c>
      <c r="N45" s="674" t="s">
        <v>13</v>
      </c>
    </row>
    <row r="46" spans="1:15" ht="15.75" customHeight="1" x14ac:dyDescent="0.3">
      <c r="A46" s="143" t="s">
        <v>30</v>
      </c>
      <c r="B46" s="88">
        <v>12.5</v>
      </c>
      <c r="C46" s="89">
        <v>121</v>
      </c>
      <c r="D46" s="89">
        <v>2000</v>
      </c>
      <c r="E46" s="47" t="s">
        <v>24</v>
      </c>
      <c r="F46" s="90">
        <v>10</v>
      </c>
      <c r="G46" s="91">
        <f t="shared" ref="G46:G53" si="10">B46*C46*D46/1000000000*F46</f>
        <v>3.0249999999999999E-2</v>
      </c>
      <c r="H46" s="92">
        <f t="shared" ref="H46:H53" si="11">D46*O46/1000000*F46</f>
        <v>2.2600000000000002</v>
      </c>
      <c r="I46" s="60">
        <f t="shared" ref="I46:I82" si="12">J46/H46</f>
        <v>481.85840707964599</v>
      </c>
      <c r="J46" s="127">
        <f t="shared" ref="J46:J82" si="13">K46*G46</f>
        <v>1089</v>
      </c>
      <c r="K46" s="159">
        <v>36000</v>
      </c>
      <c r="L46" s="650">
        <f t="shared" ref="L46:L82" si="14">M46/H46</f>
        <v>547.44469026548666</v>
      </c>
      <c r="M46" s="93">
        <f t="shared" ref="M46:M82" si="15">G46*N46</f>
        <v>1237.2249999999999</v>
      </c>
      <c r="N46" s="666">
        <v>40900</v>
      </c>
      <c r="O46" s="22">
        <v>113</v>
      </c>
    </row>
    <row r="47" spans="1:15" ht="15.75" customHeight="1" x14ac:dyDescent="0.3">
      <c r="A47" s="478" t="s">
        <v>30</v>
      </c>
      <c r="B47" s="33">
        <v>12.5</v>
      </c>
      <c r="C47" s="34">
        <v>121</v>
      </c>
      <c r="D47" s="34">
        <v>2500</v>
      </c>
      <c r="E47" s="37" t="s">
        <v>24</v>
      </c>
      <c r="F47" s="28">
        <v>10</v>
      </c>
      <c r="G47" s="29">
        <f t="shared" si="10"/>
        <v>3.7812499999999999E-2</v>
      </c>
      <c r="H47" s="30">
        <f t="shared" si="11"/>
        <v>2.8249999999999997</v>
      </c>
      <c r="I47" s="59">
        <f t="shared" si="12"/>
        <v>481.85840707964604</v>
      </c>
      <c r="J47" s="31">
        <f t="shared" si="13"/>
        <v>1361.25</v>
      </c>
      <c r="K47" s="159">
        <v>36000</v>
      </c>
      <c r="L47" s="650">
        <f t="shared" si="14"/>
        <v>547.44469026548677</v>
      </c>
      <c r="M47" s="470">
        <f t="shared" si="15"/>
        <v>1546.53125</v>
      </c>
      <c r="N47" s="666">
        <v>40900</v>
      </c>
      <c r="O47" s="22">
        <v>113</v>
      </c>
    </row>
    <row r="48" spans="1:15" ht="15.75" customHeight="1" x14ac:dyDescent="0.3">
      <c r="A48" s="478" t="s">
        <v>30</v>
      </c>
      <c r="B48" s="33">
        <v>12.5</v>
      </c>
      <c r="C48" s="34">
        <v>121</v>
      </c>
      <c r="D48" s="34">
        <v>2700</v>
      </c>
      <c r="E48" s="37" t="s">
        <v>24</v>
      </c>
      <c r="F48" s="28">
        <v>10</v>
      </c>
      <c r="G48" s="29">
        <f t="shared" si="10"/>
        <v>4.0837499999999999E-2</v>
      </c>
      <c r="H48" s="30">
        <f t="shared" si="11"/>
        <v>3.0509999999999997</v>
      </c>
      <c r="I48" s="59">
        <f t="shared" si="12"/>
        <v>481.85840707964604</v>
      </c>
      <c r="J48" s="31">
        <f t="shared" si="13"/>
        <v>1470.1499999999999</v>
      </c>
      <c r="K48" s="159">
        <v>36000</v>
      </c>
      <c r="L48" s="650">
        <f t="shared" si="14"/>
        <v>547.44469026548677</v>
      </c>
      <c r="M48" s="470">
        <f t="shared" si="15"/>
        <v>1670.2537499999999</v>
      </c>
      <c r="N48" s="666">
        <v>40900</v>
      </c>
      <c r="O48" s="22">
        <v>113</v>
      </c>
    </row>
    <row r="49" spans="1:15" ht="15.75" customHeight="1" thickBot="1" x14ac:dyDescent="0.35">
      <c r="A49" s="141" t="s">
        <v>30</v>
      </c>
      <c r="B49" s="95">
        <v>12.5</v>
      </c>
      <c r="C49" s="96">
        <v>121</v>
      </c>
      <c r="D49" s="96">
        <v>3000</v>
      </c>
      <c r="E49" s="128" t="s">
        <v>24</v>
      </c>
      <c r="F49" s="98">
        <v>10</v>
      </c>
      <c r="G49" s="99">
        <f t="shared" si="10"/>
        <v>4.5374999999999999E-2</v>
      </c>
      <c r="H49" s="100">
        <f t="shared" si="11"/>
        <v>3.39</v>
      </c>
      <c r="I49" s="101">
        <f t="shared" si="12"/>
        <v>481.85840707964599</v>
      </c>
      <c r="J49" s="184">
        <f t="shared" si="13"/>
        <v>1633.5</v>
      </c>
      <c r="K49" s="168">
        <v>36000</v>
      </c>
      <c r="L49" s="648">
        <f t="shared" si="14"/>
        <v>547.44469026548666</v>
      </c>
      <c r="M49" s="102">
        <f t="shared" si="15"/>
        <v>1855.8374999999999</v>
      </c>
      <c r="N49" s="669">
        <v>40900</v>
      </c>
      <c r="O49" s="22">
        <v>113</v>
      </c>
    </row>
    <row r="50" spans="1:15" s="117" customFormat="1" ht="15.75" customHeight="1" x14ac:dyDescent="0.3">
      <c r="A50" s="137" t="s">
        <v>30</v>
      </c>
      <c r="B50" s="138">
        <v>12.5</v>
      </c>
      <c r="C50" s="139">
        <v>121</v>
      </c>
      <c r="D50" s="139">
        <v>2000</v>
      </c>
      <c r="E50" s="140" t="s">
        <v>25</v>
      </c>
      <c r="F50" s="90">
        <v>10</v>
      </c>
      <c r="G50" s="91">
        <f t="shared" si="10"/>
        <v>3.0249999999999999E-2</v>
      </c>
      <c r="H50" s="92">
        <f t="shared" si="11"/>
        <v>2.2600000000000002</v>
      </c>
      <c r="I50" s="60">
        <f t="shared" si="12"/>
        <v>283.7610619469026</v>
      </c>
      <c r="J50" s="127">
        <f t="shared" si="13"/>
        <v>641.29999999999995</v>
      </c>
      <c r="K50" s="159">
        <v>21200</v>
      </c>
      <c r="L50" s="650">
        <f t="shared" si="14"/>
        <v>321.23893805309729</v>
      </c>
      <c r="M50" s="93">
        <f t="shared" si="15"/>
        <v>726</v>
      </c>
      <c r="N50" s="666">
        <v>24000</v>
      </c>
      <c r="O50" s="22">
        <v>113</v>
      </c>
    </row>
    <row r="51" spans="1:15" ht="15.75" customHeight="1" x14ac:dyDescent="0.3">
      <c r="A51" s="478" t="s">
        <v>30</v>
      </c>
      <c r="B51" s="33">
        <v>12.5</v>
      </c>
      <c r="C51" s="34">
        <v>121</v>
      </c>
      <c r="D51" s="34">
        <v>2500</v>
      </c>
      <c r="E51" s="37" t="s">
        <v>25</v>
      </c>
      <c r="F51" s="28">
        <v>10</v>
      </c>
      <c r="G51" s="29">
        <f t="shared" si="10"/>
        <v>3.7812499999999999E-2</v>
      </c>
      <c r="H51" s="30">
        <f t="shared" si="11"/>
        <v>2.8249999999999997</v>
      </c>
      <c r="I51" s="59">
        <f t="shared" si="12"/>
        <v>283.76106194690266</v>
      </c>
      <c r="J51" s="31">
        <f t="shared" si="13"/>
        <v>801.625</v>
      </c>
      <c r="K51" s="159">
        <v>21200</v>
      </c>
      <c r="L51" s="650">
        <f t="shared" si="14"/>
        <v>321.2389380530974</v>
      </c>
      <c r="M51" s="470">
        <f t="shared" si="15"/>
        <v>907.5</v>
      </c>
      <c r="N51" s="666">
        <v>24000</v>
      </c>
      <c r="O51" s="22">
        <v>113</v>
      </c>
    </row>
    <row r="52" spans="1:15" ht="15.75" customHeight="1" x14ac:dyDescent="0.3">
      <c r="A52" s="478" t="s">
        <v>30</v>
      </c>
      <c r="B52" s="33">
        <v>12.5</v>
      </c>
      <c r="C52" s="34">
        <v>121</v>
      </c>
      <c r="D52" s="34">
        <v>2700</v>
      </c>
      <c r="E52" s="37" t="s">
        <v>25</v>
      </c>
      <c r="F52" s="28">
        <v>10</v>
      </c>
      <c r="G52" s="29">
        <f t="shared" si="10"/>
        <v>4.0837499999999999E-2</v>
      </c>
      <c r="H52" s="30">
        <f t="shared" si="11"/>
        <v>3.0509999999999997</v>
      </c>
      <c r="I52" s="59">
        <f t="shared" si="12"/>
        <v>283.76106194690266</v>
      </c>
      <c r="J52" s="31">
        <f t="shared" si="13"/>
        <v>865.755</v>
      </c>
      <c r="K52" s="159">
        <v>21200</v>
      </c>
      <c r="L52" s="650">
        <f t="shared" si="14"/>
        <v>321.2389380530974</v>
      </c>
      <c r="M52" s="470">
        <f t="shared" si="15"/>
        <v>980.1</v>
      </c>
      <c r="N52" s="666">
        <v>24000</v>
      </c>
      <c r="O52" s="22">
        <v>113</v>
      </c>
    </row>
    <row r="53" spans="1:15" ht="15.75" customHeight="1" thickBot="1" x14ac:dyDescent="0.35">
      <c r="A53" s="141" t="s">
        <v>30</v>
      </c>
      <c r="B53" s="95">
        <v>12.5</v>
      </c>
      <c r="C53" s="96">
        <v>121</v>
      </c>
      <c r="D53" s="96">
        <v>3000</v>
      </c>
      <c r="E53" s="128" t="s">
        <v>25</v>
      </c>
      <c r="F53" s="98">
        <v>10</v>
      </c>
      <c r="G53" s="99">
        <f t="shared" si="10"/>
        <v>4.5374999999999999E-2</v>
      </c>
      <c r="H53" s="100">
        <f t="shared" si="11"/>
        <v>3.39</v>
      </c>
      <c r="I53" s="101">
        <f t="shared" si="12"/>
        <v>283.7610619469026</v>
      </c>
      <c r="J53" s="126">
        <f t="shared" si="13"/>
        <v>961.94999999999993</v>
      </c>
      <c r="K53" s="159">
        <v>21200</v>
      </c>
      <c r="L53" s="667">
        <f t="shared" si="14"/>
        <v>321.23893805309734</v>
      </c>
      <c r="M53" s="102">
        <f t="shared" si="15"/>
        <v>1089</v>
      </c>
      <c r="N53" s="668">
        <v>24000</v>
      </c>
      <c r="O53" s="22">
        <v>113</v>
      </c>
    </row>
    <row r="54" spans="1:15" ht="15.75" customHeight="1" thickBot="1" x14ac:dyDescent="0.35">
      <c r="A54" s="1008"/>
      <c r="B54" s="1009"/>
      <c r="C54" s="1009"/>
      <c r="D54" s="1009"/>
      <c r="E54" s="1009"/>
      <c r="F54" s="1009"/>
      <c r="G54" s="1009"/>
      <c r="H54" s="1009"/>
      <c r="I54" s="1009"/>
      <c r="J54" s="1009"/>
      <c r="K54" s="1009"/>
      <c r="L54" s="1009"/>
      <c r="M54" s="1009"/>
      <c r="N54" s="1009"/>
      <c r="O54" s="22"/>
    </row>
    <row r="55" spans="1:15" ht="15.75" customHeight="1" x14ac:dyDescent="0.3">
      <c r="A55" s="142" t="s">
        <v>30</v>
      </c>
      <c r="B55" s="88">
        <v>14</v>
      </c>
      <c r="C55" s="89">
        <v>121</v>
      </c>
      <c r="D55" s="89">
        <v>2000</v>
      </c>
      <c r="E55" s="47" t="s">
        <v>24</v>
      </c>
      <c r="F55" s="90">
        <v>5</v>
      </c>
      <c r="G55" s="91">
        <f t="shared" ref="G55:G64" si="16">B55*C55*D55/1000000000*F55</f>
        <v>1.694E-2</v>
      </c>
      <c r="H55" s="92">
        <f t="shared" ref="H55:H64" si="17">D55*O55/1000000*F55</f>
        <v>1.1300000000000001</v>
      </c>
      <c r="I55" s="60">
        <f t="shared" si="12"/>
        <v>473.72035398230082</v>
      </c>
      <c r="J55" s="127">
        <f t="shared" si="13"/>
        <v>535.30399999999997</v>
      </c>
      <c r="K55" s="159">
        <v>31600</v>
      </c>
      <c r="L55" s="663">
        <f t="shared" si="14"/>
        <v>538.18230088495568</v>
      </c>
      <c r="M55" s="664">
        <f t="shared" si="15"/>
        <v>608.14599999999996</v>
      </c>
      <c r="N55" s="665">
        <v>35900</v>
      </c>
      <c r="O55" s="22">
        <v>113</v>
      </c>
    </row>
    <row r="56" spans="1:15" ht="15.75" customHeight="1" x14ac:dyDescent="0.3">
      <c r="A56" s="478" t="s">
        <v>30</v>
      </c>
      <c r="B56" s="33">
        <v>14</v>
      </c>
      <c r="C56" s="34">
        <v>121</v>
      </c>
      <c r="D56" s="34">
        <v>2500</v>
      </c>
      <c r="E56" s="37" t="s">
        <v>24</v>
      </c>
      <c r="F56" s="28">
        <v>5</v>
      </c>
      <c r="G56" s="29">
        <f t="shared" si="16"/>
        <v>2.1174999999999999E-2</v>
      </c>
      <c r="H56" s="30">
        <f t="shared" si="17"/>
        <v>1.4124999999999999</v>
      </c>
      <c r="I56" s="59">
        <f t="shared" si="12"/>
        <v>490.2106194690266</v>
      </c>
      <c r="J56" s="31">
        <f t="shared" si="13"/>
        <v>692.42250000000001</v>
      </c>
      <c r="K56" s="159">
        <v>32700</v>
      </c>
      <c r="L56" s="650">
        <f t="shared" si="14"/>
        <v>556.92123893805319</v>
      </c>
      <c r="M56" s="470">
        <f t="shared" si="15"/>
        <v>786.65125</v>
      </c>
      <c r="N56" s="666">
        <v>37150</v>
      </c>
      <c r="O56" s="22">
        <v>113</v>
      </c>
    </row>
    <row r="57" spans="1:15" ht="15.75" customHeight="1" x14ac:dyDescent="0.3">
      <c r="A57" s="478" t="s">
        <v>30</v>
      </c>
      <c r="B57" s="33">
        <v>14</v>
      </c>
      <c r="C57" s="34">
        <v>121</v>
      </c>
      <c r="D57" s="34">
        <v>2700</v>
      </c>
      <c r="E57" s="37" t="s">
        <v>24</v>
      </c>
      <c r="F57" s="28">
        <v>5</v>
      </c>
      <c r="G57" s="29">
        <f t="shared" si="16"/>
        <v>2.2869E-2</v>
      </c>
      <c r="H57" s="30">
        <f t="shared" si="17"/>
        <v>1.5254999999999999</v>
      </c>
      <c r="I57" s="59">
        <f t="shared" si="12"/>
        <v>490.21061946902665</v>
      </c>
      <c r="J57" s="31">
        <f t="shared" si="13"/>
        <v>747.81630000000007</v>
      </c>
      <c r="K57" s="159">
        <v>32700</v>
      </c>
      <c r="L57" s="650">
        <f t="shared" si="14"/>
        <v>556.92123893805319</v>
      </c>
      <c r="M57" s="470">
        <f t="shared" si="15"/>
        <v>849.58335</v>
      </c>
      <c r="N57" s="666">
        <v>37150</v>
      </c>
      <c r="O57" s="22">
        <v>113</v>
      </c>
    </row>
    <row r="58" spans="1:15" ht="15.75" customHeight="1" x14ac:dyDescent="0.3">
      <c r="A58" s="478" t="s">
        <v>30</v>
      </c>
      <c r="B58" s="33">
        <v>14</v>
      </c>
      <c r="C58" s="34">
        <v>121</v>
      </c>
      <c r="D58" s="34">
        <v>3000</v>
      </c>
      <c r="E58" s="37" t="s">
        <v>24</v>
      </c>
      <c r="F58" s="28">
        <v>5</v>
      </c>
      <c r="G58" s="29">
        <f t="shared" si="16"/>
        <v>2.5409999999999999E-2</v>
      </c>
      <c r="H58" s="30">
        <f t="shared" si="17"/>
        <v>1.6950000000000001</v>
      </c>
      <c r="I58" s="59">
        <f t="shared" si="12"/>
        <v>490.21061946902648</v>
      </c>
      <c r="J58" s="31">
        <f t="shared" si="13"/>
        <v>830.90699999999993</v>
      </c>
      <c r="K58" s="159">
        <v>32700</v>
      </c>
      <c r="L58" s="650">
        <f t="shared" si="14"/>
        <v>556.92123893805308</v>
      </c>
      <c r="M58" s="470">
        <f t="shared" si="15"/>
        <v>943.98149999999998</v>
      </c>
      <c r="N58" s="666">
        <v>37150</v>
      </c>
      <c r="O58" s="22">
        <v>113</v>
      </c>
    </row>
    <row r="59" spans="1:15" s="352" customFormat="1" ht="15.75" customHeight="1" x14ac:dyDescent="0.3">
      <c r="A59" s="478" t="s">
        <v>30</v>
      </c>
      <c r="B59" s="33">
        <v>14</v>
      </c>
      <c r="C59" s="34">
        <v>121</v>
      </c>
      <c r="D59" s="34">
        <v>4000</v>
      </c>
      <c r="E59" s="37" t="s">
        <v>24</v>
      </c>
      <c r="F59" s="28">
        <v>5</v>
      </c>
      <c r="G59" s="29">
        <f t="shared" si="16"/>
        <v>3.388E-2</v>
      </c>
      <c r="H59" s="30">
        <f t="shared" si="17"/>
        <v>2.2600000000000002</v>
      </c>
      <c r="I59" s="59">
        <f t="shared" si="12"/>
        <v>490.21061946902648</v>
      </c>
      <c r="J59" s="31">
        <f t="shared" si="13"/>
        <v>1107.876</v>
      </c>
      <c r="K59" s="159">
        <v>32700</v>
      </c>
      <c r="L59" s="650">
        <f t="shared" si="14"/>
        <v>556.92123893805308</v>
      </c>
      <c r="M59" s="470">
        <f t="shared" si="15"/>
        <v>1258.6420000000001</v>
      </c>
      <c r="N59" s="666">
        <v>37150</v>
      </c>
      <c r="O59" s="22">
        <v>113</v>
      </c>
    </row>
    <row r="60" spans="1:15" s="352" customFormat="1" ht="15.75" customHeight="1" x14ac:dyDescent="0.3">
      <c r="A60" s="478" t="s">
        <v>30</v>
      </c>
      <c r="B60" s="33">
        <v>14</v>
      </c>
      <c r="C60" s="34">
        <v>121</v>
      </c>
      <c r="D60" s="34">
        <v>5000</v>
      </c>
      <c r="E60" s="37" t="s">
        <v>24</v>
      </c>
      <c r="F60" s="28">
        <v>5</v>
      </c>
      <c r="G60" s="29">
        <f t="shared" si="16"/>
        <v>4.2349999999999999E-2</v>
      </c>
      <c r="H60" s="30">
        <f t="shared" si="17"/>
        <v>2.8249999999999997</v>
      </c>
      <c r="I60" s="59">
        <f t="shared" si="12"/>
        <v>490.2106194690266</v>
      </c>
      <c r="J60" s="31">
        <f t="shared" si="13"/>
        <v>1384.845</v>
      </c>
      <c r="K60" s="159">
        <v>32700</v>
      </c>
      <c r="L60" s="650">
        <f t="shared" si="14"/>
        <v>556.92123893805319</v>
      </c>
      <c r="M60" s="470">
        <f t="shared" si="15"/>
        <v>1573.3025</v>
      </c>
      <c r="N60" s="666">
        <v>37150</v>
      </c>
      <c r="O60" s="22">
        <v>113</v>
      </c>
    </row>
    <row r="61" spans="1:15" ht="15.75" customHeight="1" thickBot="1" x14ac:dyDescent="0.35">
      <c r="A61" s="141" t="s">
        <v>30</v>
      </c>
      <c r="B61" s="95">
        <v>14</v>
      </c>
      <c r="C61" s="96">
        <v>121</v>
      </c>
      <c r="D61" s="96">
        <v>6000</v>
      </c>
      <c r="E61" s="128" t="s">
        <v>24</v>
      </c>
      <c r="F61" s="98">
        <v>5</v>
      </c>
      <c r="G61" s="99">
        <f t="shared" si="16"/>
        <v>5.0819999999999997E-2</v>
      </c>
      <c r="H61" s="100">
        <f t="shared" si="17"/>
        <v>3.39</v>
      </c>
      <c r="I61" s="101">
        <f t="shared" si="12"/>
        <v>572.66194690265479</v>
      </c>
      <c r="J61" s="184">
        <f t="shared" si="13"/>
        <v>1941.3239999999998</v>
      </c>
      <c r="K61" s="168">
        <v>38200</v>
      </c>
      <c r="L61" s="667">
        <f t="shared" si="14"/>
        <v>650.61592920353974</v>
      </c>
      <c r="M61" s="96">
        <f t="shared" si="15"/>
        <v>2205.5879999999997</v>
      </c>
      <c r="N61" s="668">
        <v>43400</v>
      </c>
      <c r="O61" s="22">
        <v>113</v>
      </c>
    </row>
    <row r="62" spans="1:15" ht="15.75" customHeight="1" x14ac:dyDescent="0.3">
      <c r="A62" s="137" t="s">
        <v>30</v>
      </c>
      <c r="B62" s="138">
        <v>14</v>
      </c>
      <c r="C62" s="139">
        <v>121</v>
      </c>
      <c r="D62" s="139">
        <v>2000</v>
      </c>
      <c r="E62" s="140" t="s">
        <v>26</v>
      </c>
      <c r="F62" s="90">
        <v>5</v>
      </c>
      <c r="G62" s="91">
        <f t="shared" si="16"/>
        <v>1.694E-2</v>
      </c>
      <c r="H62" s="92">
        <f t="shared" si="17"/>
        <v>1.1300000000000001</v>
      </c>
      <c r="I62" s="60">
        <f t="shared" si="12"/>
        <v>299.82300884955748</v>
      </c>
      <c r="J62" s="127">
        <f t="shared" si="13"/>
        <v>338.8</v>
      </c>
      <c r="K62" s="159">
        <v>20000</v>
      </c>
      <c r="L62" s="650">
        <f t="shared" si="14"/>
        <v>341.79823008849559</v>
      </c>
      <c r="M62" s="93">
        <f t="shared" si="15"/>
        <v>386.23200000000003</v>
      </c>
      <c r="N62" s="666">
        <v>22800</v>
      </c>
      <c r="O62" s="22">
        <v>113</v>
      </c>
    </row>
    <row r="63" spans="1:15" s="117" customFormat="1" ht="15.75" customHeight="1" x14ac:dyDescent="0.3">
      <c r="A63" s="478" t="s">
        <v>30</v>
      </c>
      <c r="B63" s="33">
        <v>14</v>
      </c>
      <c r="C63" s="34">
        <v>121</v>
      </c>
      <c r="D63" s="34">
        <v>2500</v>
      </c>
      <c r="E63" s="37" t="s">
        <v>26</v>
      </c>
      <c r="F63" s="28">
        <v>5</v>
      </c>
      <c r="G63" s="29">
        <f t="shared" si="16"/>
        <v>2.1174999999999999E-2</v>
      </c>
      <c r="H63" s="30">
        <f t="shared" si="17"/>
        <v>1.4124999999999999</v>
      </c>
      <c r="I63" s="59">
        <f t="shared" si="12"/>
        <v>299.82300884955754</v>
      </c>
      <c r="J63" s="31">
        <f t="shared" si="13"/>
        <v>423.5</v>
      </c>
      <c r="K63" s="159">
        <v>20000</v>
      </c>
      <c r="L63" s="650">
        <f t="shared" si="14"/>
        <v>341.79823008849559</v>
      </c>
      <c r="M63" s="470">
        <f t="shared" si="15"/>
        <v>482.78999999999996</v>
      </c>
      <c r="N63" s="666">
        <v>22800</v>
      </c>
      <c r="O63" s="22">
        <v>113</v>
      </c>
    </row>
    <row r="64" spans="1:15" ht="15.75" customHeight="1" x14ac:dyDescent="0.3">
      <c r="A64" s="478" t="s">
        <v>30</v>
      </c>
      <c r="B64" s="33">
        <v>14</v>
      </c>
      <c r="C64" s="34">
        <v>121</v>
      </c>
      <c r="D64" s="34">
        <v>2700</v>
      </c>
      <c r="E64" s="37" t="s">
        <v>26</v>
      </c>
      <c r="F64" s="28">
        <v>5</v>
      </c>
      <c r="G64" s="29">
        <f t="shared" si="16"/>
        <v>2.2869E-2</v>
      </c>
      <c r="H64" s="30">
        <f t="shared" si="17"/>
        <v>1.5254999999999999</v>
      </c>
      <c r="I64" s="59">
        <f t="shared" si="12"/>
        <v>299.82300884955754</v>
      </c>
      <c r="J64" s="31">
        <f t="shared" si="13"/>
        <v>457.38</v>
      </c>
      <c r="K64" s="159">
        <v>20000</v>
      </c>
      <c r="L64" s="650">
        <f t="shared" si="14"/>
        <v>341.79823008849559</v>
      </c>
      <c r="M64" s="470">
        <f t="shared" si="15"/>
        <v>521.41319999999996</v>
      </c>
      <c r="N64" s="666">
        <v>22800</v>
      </c>
      <c r="O64" s="22">
        <v>113</v>
      </c>
    </row>
    <row r="65" spans="1:15" s="466" customFormat="1" ht="15.75" customHeight="1" x14ac:dyDescent="0.3">
      <c r="A65" s="478" t="s">
        <v>30</v>
      </c>
      <c r="B65" s="33">
        <v>14</v>
      </c>
      <c r="C65" s="34">
        <v>121</v>
      </c>
      <c r="D65" s="34">
        <v>3000</v>
      </c>
      <c r="E65" s="37" t="s">
        <v>26</v>
      </c>
      <c r="F65" s="28">
        <v>5</v>
      </c>
      <c r="G65" s="29">
        <f t="shared" ref="G65:G66" si="18">B65*C65*D65/1000000000*F65</f>
        <v>2.5409999999999999E-2</v>
      </c>
      <c r="H65" s="30">
        <f t="shared" ref="H65:H66" si="19">D65*O65/1000000*F65</f>
        <v>1.6950000000000001</v>
      </c>
      <c r="I65" s="59">
        <f t="shared" ref="I65:I66" si="20">J65/H65</f>
        <v>299.82300884955748</v>
      </c>
      <c r="J65" s="31">
        <f t="shared" ref="J65:J66" si="21">K65*G65</f>
        <v>508.2</v>
      </c>
      <c r="K65" s="159">
        <v>20000</v>
      </c>
      <c r="L65" s="650">
        <f t="shared" ref="L65:L66" si="22">M65/H65</f>
        <v>341.79823008849553</v>
      </c>
      <c r="M65" s="470">
        <f t="shared" ref="M65:M66" si="23">G65*N65</f>
        <v>579.34799999999996</v>
      </c>
      <c r="N65" s="666">
        <v>22800</v>
      </c>
      <c r="O65" s="22">
        <v>113</v>
      </c>
    </row>
    <row r="66" spans="1:15" s="466" customFormat="1" ht="15.75" customHeight="1" x14ac:dyDescent="0.3">
      <c r="A66" s="478" t="s">
        <v>30</v>
      </c>
      <c r="B66" s="33">
        <v>14</v>
      </c>
      <c r="C66" s="34">
        <v>121</v>
      </c>
      <c r="D66" s="34">
        <v>4000</v>
      </c>
      <c r="E66" s="37" t="s">
        <v>26</v>
      </c>
      <c r="F66" s="28">
        <v>5</v>
      </c>
      <c r="G66" s="29">
        <f t="shared" si="18"/>
        <v>3.388E-2</v>
      </c>
      <c r="H66" s="30">
        <f t="shared" si="19"/>
        <v>2.2600000000000002</v>
      </c>
      <c r="I66" s="59">
        <f t="shared" si="20"/>
        <v>299.82300884955748</v>
      </c>
      <c r="J66" s="31">
        <f t="shared" si="21"/>
        <v>677.6</v>
      </c>
      <c r="K66" s="159">
        <v>20000</v>
      </c>
      <c r="L66" s="650">
        <f t="shared" si="22"/>
        <v>341.79823008849559</v>
      </c>
      <c r="M66" s="470">
        <f t="shared" si="23"/>
        <v>772.46400000000006</v>
      </c>
      <c r="N66" s="666">
        <v>22800</v>
      </c>
      <c r="O66" s="22">
        <v>113</v>
      </c>
    </row>
    <row r="67" spans="1:15" ht="15" customHeight="1" x14ac:dyDescent="0.3">
      <c r="A67" s="478" t="s">
        <v>30</v>
      </c>
      <c r="B67" s="33">
        <v>14</v>
      </c>
      <c r="C67" s="34">
        <v>121</v>
      </c>
      <c r="D67" s="34">
        <v>5000</v>
      </c>
      <c r="E67" s="37" t="s">
        <v>26</v>
      </c>
      <c r="F67" s="28">
        <v>5</v>
      </c>
      <c r="G67" s="29">
        <f t="shared" ref="G67:G78" si="24">B67*C67*D67/1000000000*F67</f>
        <v>4.2349999999999999E-2</v>
      </c>
      <c r="H67" s="30">
        <f t="shared" ref="H67:H78" si="25">D67*O67/1000000*F67</f>
        <v>2.8249999999999997</v>
      </c>
      <c r="I67" s="59">
        <f t="shared" si="12"/>
        <v>299.82300884955754</v>
      </c>
      <c r="J67" s="31">
        <f t="shared" si="13"/>
        <v>847</v>
      </c>
      <c r="K67" s="159">
        <v>20000</v>
      </c>
      <c r="L67" s="650">
        <f t="shared" si="14"/>
        <v>341.79823008849559</v>
      </c>
      <c r="M67" s="470">
        <f t="shared" si="15"/>
        <v>965.57999999999993</v>
      </c>
      <c r="N67" s="666">
        <v>22800</v>
      </c>
      <c r="O67" s="22">
        <v>113</v>
      </c>
    </row>
    <row r="68" spans="1:15" ht="17.25" customHeight="1" thickBot="1" x14ac:dyDescent="0.35">
      <c r="A68" s="141" t="s">
        <v>30</v>
      </c>
      <c r="B68" s="95">
        <v>14</v>
      </c>
      <c r="C68" s="96">
        <v>121</v>
      </c>
      <c r="D68" s="96">
        <v>6000</v>
      </c>
      <c r="E68" s="128" t="s">
        <v>52</v>
      </c>
      <c r="F68" s="98">
        <v>5</v>
      </c>
      <c r="G68" s="99">
        <f t="shared" si="24"/>
        <v>5.0819999999999997E-2</v>
      </c>
      <c r="H68" s="100">
        <f t="shared" si="25"/>
        <v>3.39</v>
      </c>
      <c r="I68" s="101">
        <f t="shared" si="12"/>
        <v>317.81238938053099</v>
      </c>
      <c r="J68" s="126">
        <f t="shared" si="13"/>
        <v>1077.384</v>
      </c>
      <c r="K68" s="168">
        <v>21200</v>
      </c>
      <c r="L68" s="667">
        <f t="shared" si="14"/>
        <v>359.78761061946898</v>
      </c>
      <c r="M68" s="102">
        <f t="shared" si="15"/>
        <v>1219.6799999999998</v>
      </c>
      <c r="N68" s="669">
        <v>24000</v>
      </c>
      <c r="O68" s="22">
        <v>113</v>
      </c>
    </row>
    <row r="69" spans="1:15" ht="15.75" customHeight="1" x14ac:dyDescent="0.3">
      <c r="A69" s="143" t="s">
        <v>30</v>
      </c>
      <c r="B69" s="88">
        <v>14</v>
      </c>
      <c r="C69" s="89">
        <v>146</v>
      </c>
      <c r="D69" s="89">
        <v>2000</v>
      </c>
      <c r="E69" s="47" t="s">
        <v>24</v>
      </c>
      <c r="F69" s="90">
        <v>5</v>
      </c>
      <c r="G69" s="91">
        <f t="shared" si="24"/>
        <v>2.044E-2</v>
      </c>
      <c r="H69" s="92">
        <f t="shared" si="25"/>
        <v>1.3800000000000001</v>
      </c>
      <c r="I69" s="60">
        <f t="shared" si="12"/>
        <v>468.04637681159414</v>
      </c>
      <c r="J69" s="127">
        <f t="shared" si="13"/>
        <v>645.904</v>
      </c>
      <c r="K69" s="159">
        <v>31600</v>
      </c>
      <c r="L69" s="650">
        <f t="shared" si="14"/>
        <v>531.73623188405793</v>
      </c>
      <c r="M69" s="93">
        <f t="shared" si="15"/>
        <v>733.79600000000005</v>
      </c>
      <c r="N69" s="666">
        <v>35900</v>
      </c>
      <c r="O69" s="22">
        <v>138</v>
      </c>
    </row>
    <row r="70" spans="1:15" ht="15.75" customHeight="1" x14ac:dyDescent="0.3">
      <c r="A70" s="478" t="s">
        <v>30</v>
      </c>
      <c r="B70" s="33">
        <v>14</v>
      </c>
      <c r="C70" s="34">
        <v>146</v>
      </c>
      <c r="D70" s="34">
        <v>2500</v>
      </c>
      <c r="E70" s="37" t="s">
        <v>24</v>
      </c>
      <c r="F70" s="28">
        <v>5</v>
      </c>
      <c r="G70" s="29">
        <f t="shared" si="24"/>
        <v>2.555E-2</v>
      </c>
      <c r="H70" s="30">
        <f t="shared" si="25"/>
        <v>1.7249999999999999</v>
      </c>
      <c r="I70" s="59">
        <f t="shared" si="12"/>
        <v>484.33913043478265</v>
      </c>
      <c r="J70" s="31">
        <f t="shared" si="13"/>
        <v>835.48500000000001</v>
      </c>
      <c r="K70" s="159">
        <v>32700</v>
      </c>
      <c r="L70" s="650">
        <f t="shared" si="14"/>
        <v>550.25072463768117</v>
      </c>
      <c r="M70" s="470">
        <f t="shared" si="15"/>
        <v>949.1825</v>
      </c>
      <c r="N70" s="666">
        <v>37150</v>
      </c>
      <c r="O70" s="22">
        <v>138</v>
      </c>
    </row>
    <row r="71" spans="1:15" ht="15.75" customHeight="1" x14ac:dyDescent="0.3">
      <c r="A71" s="478" t="s">
        <v>30</v>
      </c>
      <c r="B71" s="33">
        <v>14</v>
      </c>
      <c r="C71" s="34">
        <v>146</v>
      </c>
      <c r="D71" s="34">
        <v>2700</v>
      </c>
      <c r="E71" s="37" t="s">
        <v>24</v>
      </c>
      <c r="F71" s="28">
        <v>5</v>
      </c>
      <c r="G71" s="29">
        <f t="shared" si="24"/>
        <v>2.7594E-2</v>
      </c>
      <c r="H71" s="30">
        <f t="shared" si="25"/>
        <v>1.863</v>
      </c>
      <c r="I71" s="59">
        <f t="shared" si="12"/>
        <v>484.33913043478259</v>
      </c>
      <c r="J71" s="31">
        <f t="shared" si="13"/>
        <v>902.32380000000001</v>
      </c>
      <c r="K71" s="159">
        <v>32700</v>
      </c>
      <c r="L71" s="650">
        <f t="shared" si="14"/>
        <v>550.25072463768117</v>
      </c>
      <c r="M71" s="470">
        <f t="shared" si="15"/>
        <v>1025.1170999999999</v>
      </c>
      <c r="N71" s="666">
        <v>37150</v>
      </c>
      <c r="O71" s="22">
        <v>138</v>
      </c>
    </row>
    <row r="72" spans="1:15" ht="15.75" customHeight="1" x14ac:dyDescent="0.3">
      <c r="A72" s="478" t="s">
        <v>30</v>
      </c>
      <c r="B72" s="33">
        <v>14</v>
      </c>
      <c r="C72" s="34">
        <v>146</v>
      </c>
      <c r="D72" s="34">
        <v>3000</v>
      </c>
      <c r="E72" s="37" t="s">
        <v>24</v>
      </c>
      <c r="F72" s="28">
        <v>5</v>
      </c>
      <c r="G72" s="29">
        <f t="shared" si="24"/>
        <v>3.066E-2</v>
      </c>
      <c r="H72" s="30">
        <f t="shared" si="25"/>
        <v>2.0699999999999998</v>
      </c>
      <c r="I72" s="59">
        <f t="shared" si="12"/>
        <v>484.33913043478265</v>
      </c>
      <c r="J72" s="31">
        <f t="shared" si="13"/>
        <v>1002.582</v>
      </c>
      <c r="K72" s="159">
        <v>32700</v>
      </c>
      <c r="L72" s="650">
        <f t="shared" si="14"/>
        <v>550.25072463768117</v>
      </c>
      <c r="M72" s="470">
        <f t="shared" si="15"/>
        <v>1139.019</v>
      </c>
      <c r="N72" s="666">
        <v>37150</v>
      </c>
      <c r="O72" s="22">
        <v>138</v>
      </c>
    </row>
    <row r="73" spans="1:15" s="443" customFormat="1" ht="15.75" customHeight="1" x14ac:dyDescent="0.3">
      <c r="A73" s="478" t="s">
        <v>30</v>
      </c>
      <c r="B73" s="33">
        <v>14</v>
      </c>
      <c r="C73" s="34">
        <v>146</v>
      </c>
      <c r="D73" s="34">
        <v>4000</v>
      </c>
      <c r="E73" s="37" t="s">
        <v>24</v>
      </c>
      <c r="F73" s="28">
        <v>5</v>
      </c>
      <c r="G73" s="29">
        <f t="shared" si="24"/>
        <v>4.088E-2</v>
      </c>
      <c r="H73" s="30">
        <f t="shared" si="25"/>
        <v>2.7600000000000002</v>
      </c>
      <c r="I73" s="59">
        <f t="shared" si="12"/>
        <v>484.33913043478259</v>
      </c>
      <c r="J73" s="31">
        <f t="shared" si="13"/>
        <v>1336.7760000000001</v>
      </c>
      <c r="K73" s="159">
        <v>32700</v>
      </c>
      <c r="L73" s="650">
        <f t="shared" si="14"/>
        <v>550.25072463768106</v>
      </c>
      <c r="M73" s="470">
        <f t="shared" si="15"/>
        <v>1518.692</v>
      </c>
      <c r="N73" s="666">
        <v>37150</v>
      </c>
      <c r="O73" s="22">
        <v>138</v>
      </c>
    </row>
    <row r="74" spans="1:15" s="118" customFormat="1" ht="15.75" customHeight="1" x14ac:dyDescent="0.3">
      <c r="A74" s="478" t="s">
        <v>30</v>
      </c>
      <c r="B74" s="33">
        <v>14</v>
      </c>
      <c r="C74" s="34">
        <v>146</v>
      </c>
      <c r="D74" s="34">
        <v>5000</v>
      </c>
      <c r="E74" s="37" t="s">
        <v>24</v>
      </c>
      <c r="F74" s="28">
        <v>5</v>
      </c>
      <c r="G74" s="29">
        <f t="shared" si="24"/>
        <v>5.11E-2</v>
      </c>
      <c r="H74" s="30">
        <f t="shared" si="25"/>
        <v>3.4499999999999997</v>
      </c>
      <c r="I74" s="59">
        <f t="shared" si="12"/>
        <v>484.33913043478265</v>
      </c>
      <c r="J74" s="31">
        <f t="shared" si="13"/>
        <v>1670.97</v>
      </c>
      <c r="K74" s="159">
        <v>32700</v>
      </c>
      <c r="L74" s="650">
        <f t="shared" si="14"/>
        <v>550.25072463768117</v>
      </c>
      <c r="M74" s="470">
        <f t="shared" si="15"/>
        <v>1898.365</v>
      </c>
      <c r="N74" s="666">
        <v>37150</v>
      </c>
      <c r="O74" s="22">
        <v>138</v>
      </c>
    </row>
    <row r="75" spans="1:15" ht="15.75" customHeight="1" thickBot="1" x14ac:dyDescent="0.35">
      <c r="A75" s="141" t="s">
        <v>30</v>
      </c>
      <c r="B75" s="95">
        <v>14</v>
      </c>
      <c r="C75" s="96">
        <v>146</v>
      </c>
      <c r="D75" s="96">
        <v>6000</v>
      </c>
      <c r="E75" s="128" t="s">
        <v>24</v>
      </c>
      <c r="F75" s="98">
        <v>5</v>
      </c>
      <c r="G75" s="99">
        <f t="shared" si="24"/>
        <v>6.132E-2</v>
      </c>
      <c r="H75" s="100">
        <f t="shared" si="25"/>
        <v>4.1399999999999997</v>
      </c>
      <c r="I75" s="101">
        <f t="shared" si="12"/>
        <v>565.80289855072465</v>
      </c>
      <c r="J75" s="126">
        <f t="shared" si="13"/>
        <v>2342.424</v>
      </c>
      <c r="K75" s="168">
        <v>38200</v>
      </c>
      <c r="L75" s="667">
        <f t="shared" si="14"/>
        <v>642.82318840579717</v>
      </c>
      <c r="M75" s="102">
        <f t="shared" si="15"/>
        <v>2661.288</v>
      </c>
      <c r="N75" s="668">
        <v>43400</v>
      </c>
      <c r="O75" s="22">
        <v>138</v>
      </c>
    </row>
    <row r="76" spans="1:15" ht="15.75" customHeight="1" x14ac:dyDescent="0.3">
      <c r="A76" s="144" t="s">
        <v>30</v>
      </c>
      <c r="B76" s="145">
        <v>14</v>
      </c>
      <c r="C76" s="146">
        <v>146</v>
      </c>
      <c r="D76" s="146">
        <v>2000</v>
      </c>
      <c r="E76" s="147" t="s">
        <v>26</v>
      </c>
      <c r="F76" s="120">
        <v>5</v>
      </c>
      <c r="G76" s="121">
        <f t="shared" si="24"/>
        <v>2.044E-2</v>
      </c>
      <c r="H76" s="122">
        <f t="shared" si="25"/>
        <v>1.3800000000000001</v>
      </c>
      <c r="I76" s="123">
        <f t="shared" si="12"/>
        <v>296.231884057971</v>
      </c>
      <c r="J76" s="127">
        <f t="shared" si="13"/>
        <v>408.8</v>
      </c>
      <c r="K76" s="159">
        <v>20000</v>
      </c>
      <c r="L76" s="659">
        <f t="shared" si="14"/>
        <v>337.70434782608692</v>
      </c>
      <c r="M76" s="124">
        <f t="shared" si="15"/>
        <v>466.03199999999998</v>
      </c>
      <c r="N76" s="684">
        <v>22800</v>
      </c>
      <c r="O76" s="22">
        <v>138</v>
      </c>
    </row>
    <row r="77" spans="1:15" ht="15.75" customHeight="1" x14ac:dyDescent="0.3">
      <c r="A77" s="478" t="s">
        <v>30</v>
      </c>
      <c r="B77" s="33">
        <v>14</v>
      </c>
      <c r="C77" s="34">
        <v>146</v>
      </c>
      <c r="D77" s="34">
        <v>2500</v>
      </c>
      <c r="E77" s="37" t="s">
        <v>26</v>
      </c>
      <c r="F77" s="28">
        <v>5</v>
      </c>
      <c r="G77" s="29">
        <f t="shared" si="24"/>
        <v>2.555E-2</v>
      </c>
      <c r="H77" s="30">
        <f t="shared" si="25"/>
        <v>1.7249999999999999</v>
      </c>
      <c r="I77" s="59">
        <f t="shared" si="12"/>
        <v>296.23188405797106</v>
      </c>
      <c r="J77" s="31">
        <f t="shared" si="13"/>
        <v>511</v>
      </c>
      <c r="K77" s="159">
        <v>20000</v>
      </c>
      <c r="L77" s="650">
        <f t="shared" si="14"/>
        <v>337.70434782608697</v>
      </c>
      <c r="M77" s="470">
        <f t="shared" si="15"/>
        <v>582.54</v>
      </c>
      <c r="N77" s="684">
        <v>22800</v>
      </c>
      <c r="O77" s="22">
        <v>138</v>
      </c>
    </row>
    <row r="78" spans="1:15" ht="15.75" customHeight="1" x14ac:dyDescent="0.3">
      <c r="A78" s="478" t="s">
        <v>30</v>
      </c>
      <c r="B78" s="33">
        <v>14</v>
      </c>
      <c r="C78" s="34">
        <v>146</v>
      </c>
      <c r="D78" s="34">
        <v>2700</v>
      </c>
      <c r="E78" s="37" t="s">
        <v>26</v>
      </c>
      <c r="F78" s="28">
        <v>5</v>
      </c>
      <c r="G78" s="29">
        <f t="shared" si="24"/>
        <v>2.7594E-2</v>
      </c>
      <c r="H78" s="30">
        <f t="shared" si="25"/>
        <v>1.863</v>
      </c>
      <c r="I78" s="59">
        <f t="shared" si="12"/>
        <v>296.231884057971</v>
      </c>
      <c r="J78" s="31">
        <f t="shared" si="13"/>
        <v>551.88</v>
      </c>
      <c r="K78" s="159">
        <v>20000</v>
      </c>
      <c r="L78" s="650">
        <f t="shared" si="14"/>
        <v>337.70434782608697</v>
      </c>
      <c r="M78" s="470">
        <f t="shared" si="15"/>
        <v>629.14319999999998</v>
      </c>
      <c r="N78" s="684">
        <v>22800</v>
      </c>
      <c r="O78" s="22">
        <v>138</v>
      </c>
    </row>
    <row r="79" spans="1:15" s="466" customFormat="1" ht="15.75" customHeight="1" x14ac:dyDescent="0.3">
      <c r="A79" s="478" t="s">
        <v>30</v>
      </c>
      <c r="B79" s="33">
        <v>14</v>
      </c>
      <c r="C79" s="34">
        <v>146</v>
      </c>
      <c r="D79" s="34">
        <v>3000</v>
      </c>
      <c r="E79" s="37" t="s">
        <v>26</v>
      </c>
      <c r="F79" s="28">
        <v>5</v>
      </c>
      <c r="G79" s="29">
        <f t="shared" ref="G79:G80" si="26">B79*C79*D79/1000000000*F79</f>
        <v>3.066E-2</v>
      </c>
      <c r="H79" s="30">
        <f t="shared" ref="H79:H80" si="27">D79*O79/1000000*F79</f>
        <v>2.0699999999999998</v>
      </c>
      <c r="I79" s="59">
        <f t="shared" ref="I79:I80" si="28">J79/H79</f>
        <v>296.23188405797106</v>
      </c>
      <c r="J79" s="31">
        <f t="shared" ref="J79:J80" si="29">K79*G79</f>
        <v>613.20000000000005</v>
      </c>
      <c r="K79" s="159">
        <v>20000</v>
      </c>
      <c r="L79" s="650">
        <f t="shared" ref="L79:L80" si="30">M79/H79</f>
        <v>337.70434782608697</v>
      </c>
      <c r="M79" s="470">
        <f t="shared" ref="M79:M80" si="31">G79*N79</f>
        <v>699.048</v>
      </c>
      <c r="N79" s="684">
        <v>22800</v>
      </c>
      <c r="O79" s="22">
        <v>138</v>
      </c>
    </row>
    <row r="80" spans="1:15" s="466" customFormat="1" ht="15.75" customHeight="1" x14ac:dyDescent="0.3">
      <c r="A80" s="478" t="s">
        <v>30</v>
      </c>
      <c r="B80" s="33">
        <v>14</v>
      </c>
      <c r="C80" s="34">
        <v>146</v>
      </c>
      <c r="D80" s="34">
        <v>4000</v>
      </c>
      <c r="E80" s="37" t="s">
        <v>26</v>
      </c>
      <c r="F80" s="28">
        <v>5</v>
      </c>
      <c r="G80" s="29">
        <f t="shared" si="26"/>
        <v>4.088E-2</v>
      </c>
      <c r="H80" s="30">
        <f t="shared" si="27"/>
        <v>2.7600000000000002</v>
      </c>
      <c r="I80" s="59">
        <f t="shared" si="28"/>
        <v>296.231884057971</v>
      </c>
      <c r="J80" s="31">
        <f t="shared" si="29"/>
        <v>817.6</v>
      </c>
      <c r="K80" s="159">
        <v>20000</v>
      </c>
      <c r="L80" s="650">
        <f t="shared" si="30"/>
        <v>337.70434782608692</v>
      </c>
      <c r="M80" s="470">
        <f t="shared" si="31"/>
        <v>932.06399999999996</v>
      </c>
      <c r="N80" s="684">
        <v>22800</v>
      </c>
      <c r="O80" s="22">
        <v>138</v>
      </c>
    </row>
    <row r="81" spans="1:15" ht="15.75" customHeight="1" x14ac:dyDescent="0.3">
      <c r="A81" s="478" t="s">
        <v>30</v>
      </c>
      <c r="B81" s="33">
        <v>14</v>
      </c>
      <c r="C81" s="34">
        <v>146</v>
      </c>
      <c r="D81" s="34">
        <v>5000</v>
      </c>
      <c r="E81" s="37" t="s">
        <v>26</v>
      </c>
      <c r="F81" s="28">
        <v>5</v>
      </c>
      <c r="G81" s="29">
        <f>B81*C81*D81/1000000000*F81</f>
        <v>5.11E-2</v>
      </c>
      <c r="H81" s="30">
        <f>D81*O81/1000000*F81</f>
        <v>3.4499999999999997</v>
      </c>
      <c r="I81" s="59">
        <f t="shared" si="12"/>
        <v>296.23188405797106</v>
      </c>
      <c r="J81" s="31">
        <f t="shared" si="13"/>
        <v>1022</v>
      </c>
      <c r="K81" s="159">
        <v>20000</v>
      </c>
      <c r="L81" s="650">
        <f t="shared" si="14"/>
        <v>337.70434782608697</v>
      </c>
      <c r="M81" s="470">
        <f t="shared" si="15"/>
        <v>1165.08</v>
      </c>
      <c r="N81" s="684">
        <v>22800</v>
      </c>
      <c r="O81" s="22">
        <v>138</v>
      </c>
    </row>
    <row r="82" spans="1:15" ht="15.75" customHeight="1" thickBot="1" x14ac:dyDescent="0.35">
      <c r="A82" s="685" t="s">
        <v>30</v>
      </c>
      <c r="B82" s="686">
        <v>14</v>
      </c>
      <c r="C82" s="135">
        <v>146</v>
      </c>
      <c r="D82" s="135">
        <v>6000</v>
      </c>
      <c r="E82" s="687" t="s">
        <v>52</v>
      </c>
      <c r="F82" s="688">
        <v>5</v>
      </c>
      <c r="G82" s="689">
        <f>B82*C82*D82/1000000000*F82</f>
        <v>6.132E-2</v>
      </c>
      <c r="H82" s="690">
        <f>D82*O82/1000000*F82</f>
        <v>4.1399999999999997</v>
      </c>
      <c r="I82" s="691">
        <f t="shared" si="12"/>
        <v>314.00579710144928</v>
      </c>
      <c r="J82" s="692">
        <f t="shared" si="13"/>
        <v>1299.9839999999999</v>
      </c>
      <c r="K82" s="693">
        <v>21200</v>
      </c>
      <c r="L82" s="694">
        <f t="shared" si="14"/>
        <v>355.47826086956525</v>
      </c>
      <c r="M82" s="695">
        <f t="shared" si="15"/>
        <v>1471.68</v>
      </c>
      <c r="N82" s="696">
        <v>24000</v>
      </c>
      <c r="O82" s="22">
        <v>138</v>
      </c>
    </row>
    <row r="83" spans="1:15" ht="42.6" customHeight="1" x14ac:dyDescent="0.3">
      <c r="A83" s="1044" t="s">
        <v>1</v>
      </c>
      <c r="B83" s="697" t="s">
        <v>2</v>
      </c>
      <c r="C83" s="678" t="s">
        <v>3</v>
      </c>
      <c r="D83" s="706" t="s">
        <v>4</v>
      </c>
      <c r="E83" s="1036" t="s">
        <v>5</v>
      </c>
      <c r="F83" s="1038" t="s">
        <v>18</v>
      </c>
      <c r="G83" s="1039"/>
      <c r="H83" s="1039"/>
      <c r="I83" s="708" t="s">
        <v>19</v>
      </c>
      <c r="J83" s="1040" t="s">
        <v>28</v>
      </c>
      <c r="K83" s="1041"/>
      <c r="L83" s="705" t="s">
        <v>19</v>
      </c>
      <c r="M83" s="1042" t="s">
        <v>29</v>
      </c>
      <c r="N83" s="1043"/>
      <c r="O83" s="1002" t="s">
        <v>20</v>
      </c>
    </row>
    <row r="84" spans="1:15" ht="22.8" customHeight="1" thickBot="1" x14ac:dyDescent="0.35">
      <c r="A84" s="1045"/>
      <c r="B84" s="698" t="s">
        <v>8</v>
      </c>
      <c r="C84" s="699" t="s">
        <v>8</v>
      </c>
      <c r="D84" s="707" t="s">
        <v>8</v>
      </c>
      <c r="E84" s="1037"/>
      <c r="F84" s="711" t="s">
        <v>9</v>
      </c>
      <c r="G84" s="712" t="s">
        <v>10</v>
      </c>
      <c r="H84" s="713" t="s">
        <v>21</v>
      </c>
      <c r="I84" s="709"/>
      <c r="J84" s="700" t="s">
        <v>22</v>
      </c>
      <c r="K84" s="701" t="s">
        <v>13</v>
      </c>
      <c r="L84" s="702"/>
      <c r="M84" s="703" t="s">
        <v>22</v>
      </c>
      <c r="N84" s="704" t="s">
        <v>13</v>
      </c>
      <c r="O84" s="1003"/>
    </row>
    <row r="85" spans="1:15" ht="15.75" customHeight="1" x14ac:dyDescent="0.3">
      <c r="A85" s="163" t="s">
        <v>31</v>
      </c>
      <c r="B85" s="714">
        <v>36</v>
      </c>
      <c r="C85" s="715">
        <v>121</v>
      </c>
      <c r="D85" s="715">
        <v>2000</v>
      </c>
      <c r="E85" s="109" t="s">
        <v>24</v>
      </c>
      <c r="F85" s="106">
        <v>3</v>
      </c>
      <c r="G85" s="216">
        <f t="shared" ref="G85:G94" si="32">B85*C85*D85/1000000000*F85</f>
        <v>2.6136E-2</v>
      </c>
      <c r="H85" s="329">
        <f t="shared" ref="H85:H94" si="33">D85*O85/1000000*F85</f>
        <v>0.67800000000000005</v>
      </c>
      <c r="I85" s="489">
        <f t="shared" ref="I85:I111" si="34">J85/H85</f>
        <v>1218.1380530973452</v>
      </c>
      <c r="J85" s="487">
        <f t="shared" ref="J85:J111" si="35">K85*G85</f>
        <v>825.89760000000001</v>
      </c>
      <c r="K85" s="488">
        <v>31600</v>
      </c>
      <c r="L85" s="489">
        <f t="shared" ref="L85:L111" si="36">M85/H85</f>
        <v>1383.8973451327431</v>
      </c>
      <c r="M85" s="664">
        <f t="shared" ref="M85:M111" si="37">G85*N85</f>
        <v>938.28239999999994</v>
      </c>
      <c r="N85" s="165">
        <v>35900</v>
      </c>
      <c r="O85" s="22">
        <v>113</v>
      </c>
    </row>
    <row r="86" spans="1:15" ht="15.75" customHeight="1" x14ac:dyDescent="0.3">
      <c r="A86" s="160" t="s">
        <v>32</v>
      </c>
      <c r="B86" s="716">
        <v>36</v>
      </c>
      <c r="C86" s="491">
        <v>121</v>
      </c>
      <c r="D86" s="103">
        <v>3000</v>
      </c>
      <c r="E86" s="494" t="s">
        <v>24</v>
      </c>
      <c r="F86" s="107">
        <v>3</v>
      </c>
      <c r="G86" s="169">
        <f t="shared" si="32"/>
        <v>3.9204000000000003E-2</v>
      </c>
      <c r="H86" s="330">
        <f t="shared" si="33"/>
        <v>1.0170000000000001</v>
      </c>
      <c r="I86" s="113">
        <f t="shared" si="34"/>
        <v>1302.9451327433628</v>
      </c>
      <c r="J86" s="496">
        <f t="shared" si="35"/>
        <v>1325.0952000000002</v>
      </c>
      <c r="K86" s="503">
        <v>33800</v>
      </c>
      <c r="L86" s="113">
        <f t="shared" si="36"/>
        <v>1480.2690265486724</v>
      </c>
      <c r="M86" s="470">
        <f t="shared" si="37"/>
        <v>1505.4336000000001</v>
      </c>
      <c r="N86" s="158">
        <v>38400</v>
      </c>
      <c r="O86" s="22">
        <v>113</v>
      </c>
    </row>
    <row r="87" spans="1:15" s="292" customFormat="1" ht="15.75" customHeight="1" x14ac:dyDescent="0.3">
      <c r="A87" s="160" t="s">
        <v>32</v>
      </c>
      <c r="B87" s="716">
        <v>36</v>
      </c>
      <c r="C87" s="491">
        <v>121</v>
      </c>
      <c r="D87" s="103">
        <v>4000</v>
      </c>
      <c r="E87" s="494" t="s">
        <v>24</v>
      </c>
      <c r="F87" s="107">
        <v>3</v>
      </c>
      <c r="G87" s="169">
        <f t="shared" si="32"/>
        <v>5.2271999999999999E-2</v>
      </c>
      <c r="H87" s="330">
        <f t="shared" si="33"/>
        <v>1.3560000000000001</v>
      </c>
      <c r="I87" s="113">
        <f t="shared" si="34"/>
        <v>1302.9451327433628</v>
      </c>
      <c r="J87" s="496">
        <f t="shared" si="35"/>
        <v>1766.7936</v>
      </c>
      <c r="K87" s="503">
        <v>33800</v>
      </c>
      <c r="L87" s="113">
        <f t="shared" si="36"/>
        <v>1480.2690265486724</v>
      </c>
      <c r="M87" s="470">
        <f t="shared" si="37"/>
        <v>2007.2447999999999</v>
      </c>
      <c r="N87" s="158">
        <v>38400</v>
      </c>
      <c r="O87" s="22">
        <v>113</v>
      </c>
    </row>
    <row r="88" spans="1:15" s="292" customFormat="1" ht="15.75" customHeight="1" x14ac:dyDescent="0.3">
      <c r="A88" s="160" t="s">
        <v>32</v>
      </c>
      <c r="B88" s="716">
        <v>36</v>
      </c>
      <c r="C88" s="491">
        <v>121</v>
      </c>
      <c r="D88" s="103">
        <v>5000</v>
      </c>
      <c r="E88" s="494" t="s">
        <v>24</v>
      </c>
      <c r="F88" s="107">
        <v>3</v>
      </c>
      <c r="G88" s="169">
        <f t="shared" si="32"/>
        <v>6.5340000000000009E-2</v>
      </c>
      <c r="H88" s="330">
        <f t="shared" si="33"/>
        <v>1.6949999999999998</v>
      </c>
      <c r="I88" s="113">
        <f t="shared" si="34"/>
        <v>1302.945132743363</v>
      </c>
      <c r="J88" s="496">
        <f t="shared" si="35"/>
        <v>2208.4920000000002</v>
      </c>
      <c r="K88" s="503">
        <v>33800</v>
      </c>
      <c r="L88" s="113">
        <f t="shared" si="36"/>
        <v>1480.2690265486731</v>
      </c>
      <c r="M88" s="470">
        <f t="shared" si="37"/>
        <v>2509.0560000000005</v>
      </c>
      <c r="N88" s="158">
        <v>38400</v>
      </c>
      <c r="O88" s="22">
        <v>113</v>
      </c>
    </row>
    <row r="89" spans="1:15" ht="15.75" customHeight="1" thickBot="1" x14ac:dyDescent="0.35">
      <c r="A89" s="161" t="s">
        <v>32</v>
      </c>
      <c r="B89" s="717">
        <v>36</v>
      </c>
      <c r="C89" s="499">
        <v>121</v>
      </c>
      <c r="D89" s="114">
        <v>6000</v>
      </c>
      <c r="E89" s="508" t="s">
        <v>24</v>
      </c>
      <c r="F89" s="719">
        <v>3</v>
      </c>
      <c r="G89" s="460">
        <f t="shared" si="32"/>
        <v>7.8408000000000005E-2</v>
      </c>
      <c r="H89" s="720">
        <f t="shared" si="33"/>
        <v>2.0340000000000003</v>
      </c>
      <c r="I89" s="116">
        <f t="shared" si="34"/>
        <v>1302.9451327433628</v>
      </c>
      <c r="J89" s="510">
        <f t="shared" si="35"/>
        <v>2650.1904000000004</v>
      </c>
      <c r="K89" s="511">
        <v>33800</v>
      </c>
      <c r="L89" s="116">
        <f t="shared" si="36"/>
        <v>1480.2690265486724</v>
      </c>
      <c r="M89" s="102">
        <f t="shared" si="37"/>
        <v>3010.8672000000001</v>
      </c>
      <c r="N89" s="721">
        <v>38400</v>
      </c>
      <c r="O89" s="22">
        <v>113</v>
      </c>
    </row>
    <row r="90" spans="1:15" s="64" customFormat="1" ht="15.75" customHeight="1" x14ac:dyDescent="0.3">
      <c r="A90" s="164" t="s">
        <v>32</v>
      </c>
      <c r="B90" s="714">
        <v>36</v>
      </c>
      <c r="C90" s="108">
        <v>121</v>
      </c>
      <c r="D90" s="108">
        <v>2000</v>
      </c>
      <c r="E90" s="485" t="s">
        <v>26</v>
      </c>
      <c r="F90" s="484">
        <v>3</v>
      </c>
      <c r="G90" s="500">
        <f t="shared" si="32"/>
        <v>2.6136E-2</v>
      </c>
      <c r="H90" s="501">
        <f t="shared" si="33"/>
        <v>0.67800000000000005</v>
      </c>
      <c r="I90" s="489">
        <f t="shared" si="34"/>
        <v>709.29557522123889</v>
      </c>
      <c r="J90" s="487">
        <f t="shared" si="35"/>
        <v>480.9024</v>
      </c>
      <c r="K90" s="488">
        <v>18400</v>
      </c>
      <c r="L90" s="489">
        <f t="shared" si="36"/>
        <v>805.66725663716807</v>
      </c>
      <c r="M90" s="664">
        <f t="shared" si="37"/>
        <v>546.24239999999998</v>
      </c>
      <c r="N90" s="165">
        <v>20900</v>
      </c>
      <c r="O90" s="22">
        <v>113</v>
      </c>
    </row>
    <row r="91" spans="1:15" ht="15.75" customHeight="1" x14ac:dyDescent="0.3">
      <c r="A91" s="710" t="s">
        <v>32</v>
      </c>
      <c r="B91" s="716">
        <v>36</v>
      </c>
      <c r="C91" s="103">
        <v>121</v>
      </c>
      <c r="D91" s="103">
        <v>3000</v>
      </c>
      <c r="E91" s="494" t="s">
        <v>26</v>
      </c>
      <c r="F91" s="493">
        <v>3</v>
      </c>
      <c r="G91" s="169">
        <f t="shared" si="32"/>
        <v>3.9204000000000003E-2</v>
      </c>
      <c r="H91" s="110">
        <f t="shared" si="33"/>
        <v>1.0170000000000001</v>
      </c>
      <c r="I91" s="113">
        <f t="shared" si="34"/>
        <v>709.29557522123889</v>
      </c>
      <c r="J91" s="496">
        <f t="shared" si="35"/>
        <v>721.35360000000003</v>
      </c>
      <c r="K91" s="503">
        <v>18400</v>
      </c>
      <c r="L91" s="113">
        <f t="shared" si="36"/>
        <v>805.66725663716807</v>
      </c>
      <c r="M91" s="470">
        <f t="shared" si="37"/>
        <v>819.36360000000002</v>
      </c>
      <c r="N91" s="158">
        <v>20900</v>
      </c>
      <c r="O91" s="22">
        <v>113</v>
      </c>
    </row>
    <row r="92" spans="1:15" s="292" customFormat="1" ht="15.75" customHeight="1" x14ac:dyDescent="0.3">
      <c r="A92" s="710" t="s">
        <v>32</v>
      </c>
      <c r="B92" s="716">
        <v>36</v>
      </c>
      <c r="C92" s="103">
        <v>121</v>
      </c>
      <c r="D92" s="103">
        <v>4000</v>
      </c>
      <c r="E92" s="494" t="s">
        <v>26</v>
      </c>
      <c r="F92" s="493">
        <v>3</v>
      </c>
      <c r="G92" s="169">
        <f t="shared" si="32"/>
        <v>5.2271999999999999E-2</v>
      </c>
      <c r="H92" s="110">
        <f t="shared" si="33"/>
        <v>1.3560000000000001</v>
      </c>
      <c r="I92" s="113">
        <f t="shared" si="34"/>
        <v>709.29557522123889</v>
      </c>
      <c r="J92" s="496">
        <f t="shared" si="35"/>
        <v>961.8048</v>
      </c>
      <c r="K92" s="503">
        <v>18400</v>
      </c>
      <c r="L92" s="113">
        <f t="shared" si="36"/>
        <v>805.66725663716807</v>
      </c>
      <c r="M92" s="470">
        <f t="shared" si="37"/>
        <v>1092.4848</v>
      </c>
      <c r="N92" s="158">
        <v>20900</v>
      </c>
      <c r="O92" s="22">
        <v>113</v>
      </c>
    </row>
    <row r="93" spans="1:15" s="292" customFormat="1" ht="15.75" customHeight="1" x14ac:dyDescent="0.3">
      <c r="A93" s="710" t="s">
        <v>32</v>
      </c>
      <c r="B93" s="716">
        <v>36</v>
      </c>
      <c r="C93" s="103">
        <v>121</v>
      </c>
      <c r="D93" s="103">
        <v>5000</v>
      </c>
      <c r="E93" s="494" t="s">
        <v>26</v>
      </c>
      <c r="F93" s="493">
        <v>3</v>
      </c>
      <c r="G93" s="169">
        <f t="shared" si="32"/>
        <v>6.5340000000000009E-2</v>
      </c>
      <c r="H93" s="110">
        <f t="shared" si="33"/>
        <v>1.6949999999999998</v>
      </c>
      <c r="I93" s="113">
        <f t="shared" si="34"/>
        <v>709.29557522123901</v>
      </c>
      <c r="J93" s="496">
        <f t="shared" si="35"/>
        <v>1202.2560000000001</v>
      </c>
      <c r="K93" s="503">
        <v>18400</v>
      </c>
      <c r="L93" s="113">
        <f t="shared" si="36"/>
        <v>805.66725663716829</v>
      </c>
      <c r="M93" s="470">
        <f t="shared" si="37"/>
        <v>1365.6060000000002</v>
      </c>
      <c r="N93" s="158">
        <v>20900</v>
      </c>
      <c r="O93" s="22">
        <v>113</v>
      </c>
    </row>
    <row r="94" spans="1:15" thickBot="1" x14ac:dyDescent="0.35">
      <c r="A94" s="167" t="s">
        <v>32</v>
      </c>
      <c r="B94" s="717">
        <v>36</v>
      </c>
      <c r="C94" s="114">
        <v>121</v>
      </c>
      <c r="D94" s="114">
        <v>6000</v>
      </c>
      <c r="E94" s="508" t="s">
        <v>26</v>
      </c>
      <c r="F94" s="507">
        <v>3</v>
      </c>
      <c r="G94" s="173">
        <f t="shared" si="32"/>
        <v>7.8408000000000005E-2</v>
      </c>
      <c r="H94" s="115">
        <f t="shared" si="33"/>
        <v>2.0340000000000003</v>
      </c>
      <c r="I94" s="116">
        <f t="shared" si="34"/>
        <v>770.97345132743362</v>
      </c>
      <c r="J94" s="510">
        <f t="shared" si="35"/>
        <v>1568.16</v>
      </c>
      <c r="K94" s="511">
        <v>20000</v>
      </c>
      <c r="L94" s="116">
        <f t="shared" si="36"/>
        <v>878.90973451327432</v>
      </c>
      <c r="M94" s="102">
        <f t="shared" si="37"/>
        <v>1787.7024000000001</v>
      </c>
      <c r="N94" s="157">
        <v>22800</v>
      </c>
      <c r="O94" s="22">
        <v>113</v>
      </c>
    </row>
    <row r="95" spans="1:15" ht="9" customHeight="1" thickBot="1" x14ac:dyDescent="0.35">
      <c r="A95" s="724"/>
      <c r="B95" s="641"/>
      <c r="C95" s="641"/>
      <c r="D95" s="641"/>
      <c r="E95" s="641"/>
      <c r="F95" s="641"/>
      <c r="G95" s="641"/>
      <c r="H95" s="641"/>
      <c r="I95" s="641"/>
      <c r="J95" s="641"/>
      <c r="K95" s="641"/>
      <c r="L95" s="641"/>
      <c r="M95" s="641"/>
      <c r="N95" s="641"/>
      <c r="O95" s="22"/>
    </row>
    <row r="96" spans="1:15" ht="15" customHeight="1" x14ac:dyDescent="0.3">
      <c r="A96" s="735" t="s">
        <v>33</v>
      </c>
      <c r="B96" s="731">
        <v>17</v>
      </c>
      <c r="C96" s="727">
        <v>96</v>
      </c>
      <c r="D96" s="727">
        <v>2000</v>
      </c>
      <c r="E96" s="759" t="s">
        <v>24</v>
      </c>
      <c r="F96" s="763">
        <v>5</v>
      </c>
      <c r="G96" s="728">
        <f t="shared" ref="G96:G125" si="38">B96*C96*D96/1000000000*F96</f>
        <v>1.6320000000000001E-2</v>
      </c>
      <c r="H96" s="764">
        <f t="shared" ref="H96:H125" si="39">D96*O96/1000000*F96</f>
        <v>0.96</v>
      </c>
      <c r="I96" s="756">
        <f t="shared" si="34"/>
        <v>547.40000000000009</v>
      </c>
      <c r="J96" s="487">
        <f t="shared" si="35"/>
        <v>525.50400000000002</v>
      </c>
      <c r="K96" s="488">
        <v>32200</v>
      </c>
      <c r="L96" s="502">
        <f t="shared" si="36"/>
        <v>620.50000000000011</v>
      </c>
      <c r="M96" s="108">
        <f t="shared" si="37"/>
        <v>595.68000000000006</v>
      </c>
      <c r="N96" s="485">
        <v>36500</v>
      </c>
      <c r="O96" s="22">
        <v>96</v>
      </c>
    </row>
    <row r="97" spans="1:15" s="466" customFormat="1" ht="15" customHeight="1" x14ac:dyDescent="0.3">
      <c r="A97" s="736" t="s">
        <v>33</v>
      </c>
      <c r="B97" s="732">
        <v>17</v>
      </c>
      <c r="C97" s="725">
        <v>96</v>
      </c>
      <c r="D97" s="725">
        <v>2500</v>
      </c>
      <c r="E97" s="760" t="s">
        <v>24</v>
      </c>
      <c r="F97" s="765">
        <v>5</v>
      </c>
      <c r="G97" s="722">
        <f t="shared" si="38"/>
        <v>2.0400000000000001E-2</v>
      </c>
      <c r="H97" s="766">
        <f t="shared" si="39"/>
        <v>1.2</v>
      </c>
      <c r="I97" s="757">
        <f t="shared" ref="I97" si="40">J97/H97</f>
        <v>547.4</v>
      </c>
      <c r="J97" s="496">
        <f t="shared" ref="J97" si="41">K97*G97</f>
        <v>656.88</v>
      </c>
      <c r="K97" s="503">
        <v>32200</v>
      </c>
      <c r="L97" s="504">
        <f t="shared" ref="L97" si="42">M97/H97</f>
        <v>620.5</v>
      </c>
      <c r="M97" s="103">
        <f t="shared" ref="M97" si="43">G97*N97</f>
        <v>744.6</v>
      </c>
      <c r="N97" s="494">
        <v>36500</v>
      </c>
      <c r="O97" s="22">
        <v>96</v>
      </c>
    </row>
    <row r="98" spans="1:15" ht="15" customHeight="1" x14ac:dyDescent="0.3">
      <c r="A98" s="737" t="s">
        <v>33</v>
      </c>
      <c r="B98" s="733">
        <v>17</v>
      </c>
      <c r="C98" s="235">
        <v>96</v>
      </c>
      <c r="D98" s="235">
        <v>3000</v>
      </c>
      <c r="E98" s="761" t="s">
        <v>24</v>
      </c>
      <c r="F98" s="765">
        <v>5</v>
      </c>
      <c r="G98" s="722">
        <f t="shared" si="38"/>
        <v>2.4480000000000002E-2</v>
      </c>
      <c r="H98" s="766">
        <f t="shared" si="39"/>
        <v>1.44</v>
      </c>
      <c r="I98" s="757">
        <f t="shared" si="34"/>
        <v>547.40000000000009</v>
      </c>
      <c r="J98" s="496">
        <f t="shared" si="35"/>
        <v>788.25600000000009</v>
      </c>
      <c r="K98" s="503">
        <v>32200</v>
      </c>
      <c r="L98" s="504">
        <f t="shared" si="36"/>
        <v>620.50000000000011</v>
      </c>
      <c r="M98" s="103">
        <f t="shared" si="37"/>
        <v>893.5200000000001</v>
      </c>
      <c r="N98" s="494">
        <v>36500</v>
      </c>
      <c r="O98" s="22">
        <v>96</v>
      </c>
    </row>
    <row r="99" spans="1:15" ht="15" customHeight="1" thickBot="1" x14ac:dyDescent="0.35">
      <c r="A99" s="738" t="s">
        <v>33</v>
      </c>
      <c r="B99" s="734">
        <v>17</v>
      </c>
      <c r="C99" s="237">
        <v>96</v>
      </c>
      <c r="D99" s="237">
        <v>6000</v>
      </c>
      <c r="E99" s="762" t="s">
        <v>24</v>
      </c>
      <c r="F99" s="767">
        <v>5</v>
      </c>
      <c r="G99" s="730">
        <f t="shared" si="38"/>
        <v>4.8960000000000004E-2</v>
      </c>
      <c r="H99" s="768">
        <f t="shared" si="39"/>
        <v>2.88</v>
      </c>
      <c r="I99" s="758">
        <f t="shared" si="34"/>
        <v>547.40000000000009</v>
      </c>
      <c r="J99" s="510">
        <f t="shared" si="35"/>
        <v>1576.5120000000002</v>
      </c>
      <c r="K99" s="511">
        <v>32200</v>
      </c>
      <c r="L99" s="512">
        <f t="shared" si="36"/>
        <v>620.50000000000011</v>
      </c>
      <c r="M99" s="114">
        <f t="shared" si="37"/>
        <v>1787.0400000000002</v>
      </c>
      <c r="N99" s="508">
        <v>36500</v>
      </c>
      <c r="O99" s="22">
        <v>96</v>
      </c>
    </row>
    <row r="100" spans="1:15" ht="15" customHeight="1" x14ac:dyDescent="0.3">
      <c r="A100" s="739" t="s">
        <v>33</v>
      </c>
      <c r="B100" s="745">
        <v>17</v>
      </c>
      <c r="C100" s="729">
        <v>96</v>
      </c>
      <c r="D100" s="729">
        <v>2000</v>
      </c>
      <c r="E100" s="746" t="s">
        <v>26</v>
      </c>
      <c r="F100" s="742">
        <v>5</v>
      </c>
      <c r="G100" s="728">
        <f t="shared" si="38"/>
        <v>1.6320000000000001E-2</v>
      </c>
      <c r="H100" s="751">
        <f t="shared" si="39"/>
        <v>0.96</v>
      </c>
      <c r="I100" s="756">
        <f t="shared" si="34"/>
        <v>340.00000000000006</v>
      </c>
      <c r="J100" s="487">
        <f t="shared" si="35"/>
        <v>326.40000000000003</v>
      </c>
      <c r="K100" s="488">
        <v>20000</v>
      </c>
      <c r="L100" s="502">
        <f t="shared" si="36"/>
        <v>387.6</v>
      </c>
      <c r="M100" s="108">
        <f t="shared" si="37"/>
        <v>372.096</v>
      </c>
      <c r="N100" s="485">
        <v>22800</v>
      </c>
      <c r="O100" s="22">
        <v>96</v>
      </c>
    </row>
    <row r="101" spans="1:15" s="466" customFormat="1" ht="15" customHeight="1" x14ac:dyDescent="0.3">
      <c r="A101" s="740" t="s">
        <v>33</v>
      </c>
      <c r="B101" s="747">
        <v>17</v>
      </c>
      <c r="C101" s="235">
        <v>96</v>
      </c>
      <c r="D101" s="235">
        <v>3000</v>
      </c>
      <c r="E101" s="748" t="s">
        <v>26</v>
      </c>
      <c r="F101" s="743">
        <v>5</v>
      </c>
      <c r="G101" s="722">
        <f t="shared" si="38"/>
        <v>2.4480000000000002E-2</v>
      </c>
      <c r="H101" s="752">
        <f t="shared" si="39"/>
        <v>1.44</v>
      </c>
      <c r="I101" s="757">
        <f t="shared" ref="I101" si="44">J101/H101</f>
        <v>340</v>
      </c>
      <c r="J101" s="496">
        <f t="shared" ref="J101" si="45">K101*G101</f>
        <v>489.6</v>
      </c>
      <c r="K101" s="503">
        <v>20000</v>
      </c>
      <c r="L101" s="754">
        <f t="shared" ref="L101" si="46">M101/H101</f>
        <v>387.6</v>
      </c>
      <c r="M101" s="235">
        <f t="shared" ref="M101" si="47">G101*N101</f>
        <v>558.14400000000001</v>
      </c>
      <c r="N101" s="494">
        <v>22800</v>
      </c>
      <c r="O101" s="22">
        <v>96</v>
      </c>
    </row>
    <row r="102" spans="1:15" s="275" customFormat="1" ht="15" customHeight="1" x14ac:dyDescent="0.3">
      <c r="A102" s="740" t="s">
        <v>33</v>
      </c>
      <c r="B102" s="747">
        <v>17</v>
      </c>
      <c r="C102" s="235">
        <v>96</v>
      </c>
      <c r="D102" s="235">
        <v>3000</v>
      </c>
      <c r="E102" s="748" t="s">
        <v>26</v>
      </c>
      <c r="F102" s="743">
        <v>5</v>
      </c>
      <c r="G102" s="722">
        <f t="shared" si="38"/>
        <v>2.4480000000000002E-2</v>
      </c>
      <c r="H102" s="752">
        <f t="shared" si="39"/>
        <v>1.44</v>
      </c>
      <c r="I102" s="757">
        <f t="shared" si="34"/>
        <v>340</v>
      </c>
      <c r="J102" s="496">
        <f t="shared" si="35"/>
        <v>489.6</v>
      </c>
      <c r="K102" s="503">
        <v>20000</v>
      </c>
      <c r="L102" s="754">
        <f t="shared" si="36"/>
        <v>387.6</v>
      </c>
      <c r="M102" s="235">
        <f t="shared" si="37"/>
        <v>558.14400000000001</v>
      </c>
      <c r="N102" s="494">
        <v>22800</v>
      </c>
      <c r="O102" s="153">
        <v>96</v>
      </c>
    </row>
    <row r="103" spans="1:15" ht="15" customHeight="1" thickBot="1" x14ac:dyDescent="0.35">
      <c r="A103" s="741" t="s">
        <v>33</v>
      </c>
      <c r="B103" s="749">
        <v>17</v>
      </c>
      <c r="C103" s="237">
        <v>96</v>
      </c>
      <c r="D103" s="237">
        <v>6000</v>
      </c>
      <c r="E103" s="750" t="s">
        <v>26</v>
      </c>
      <c r="F103" s="744">
        <v>5</v>
      </c>
      <c r="G103" s="730">
        <f t="shared" si="38"/>
        <v>4.8960000000000004E-2</v>
      </c>
      <c r="H103" s="753">
        <f t="shared" si="39"/>
        <v>2.88</v>
      </c>
      <c r="I103" s="758">
        <f t="shared" si="34"/>
        <v>340</v>
      </c>
      <c r="J103" s="510">
        <f t="shared" si="35"/>
        <v>979.2</v>
      </c>
      <c r="K103" s="511">
        <v>20000</v>
      </c>
      <c r="L103" s="755">
        <f t="shared" si="36"/>
        <v>387.6</v>
      </c>
      <c r="M103" s="237">
        <f>G103*N103</f>
        <v>1116.288</v>
      </c>
      <c r="N103" s="508">
        <v>22800</v>
      </c>
      <c r="O103" s="153">
        <v>96</v>
      </c>
    </row>
    <row r="104" spans="1:15" ht="15" customHeight="1" x14ac:dyDescent="0.3">
      <c r="A104" s="770" t="s">
        <v>33</v>
      </c>
      <c r="B104" s="771">
        <v>17</v>
      </c>
      <c r="C104" s="727">
        <v>121</v>
      </c>
      <c r="D104" s="727">
        <v>2000</v>
      </c>
      <c r="E104" s="772" t="s">
        <v>24</v>
      </c>
      <c r="F104" s="763">
        <v>5</v>
      </c>
      <c r="G104" s="728">
        <f t="shared" si="38"/>
        <v>2.0569999999999998E-2</v>
      </c>
      <c r="H104" s="764">
        <f t="shared" si="39"/>
        <v>1.21</v>
      </c>
      <c r="I104" s="769">
        <f t="shared" si="34"/>
        <v>547.4</v>
      </c>
      <c r="J104" s="487">
        <f t="shared" si="35"/>
        <v>662.35399999999993</v>
      </c>
      <c r="K104" s="773">
        <v>32200</v>
      </c>
      <c r="L104" s="489">
        <f t="shared" si="36"/>
        <v>620.5</v>
      </c>
      <c r="M104" s="108">
        <f t="shared" si="37"/>
        <v>750.80499999999995</v>
      </c>
      <c r="N104" s="485">
        <v>36500</v>
      </c>
      <c r="O104" s="22">
        <v>121</v>
      </c>
    </row>
    <row r="105" spans="1:15" s="466" customFormat="1" ht="15" customHeight="1" x14ac:dyDescent="0.3">
      <c r="A105" s="740" t="s">
        <v>33</v>
      </c>
      <c r="B105" s="747">
        <v>17</v>
      </c>
      <c r="C105" s="235">
        <v>121</v>
      </c>
      <c r="D105" s="235">
        <v>2500</v>
      </c>
      <c r="E105" s="748" t="s">
        <v>24</v>
      </c>
      <c r="F105" s="765">
        <v>5</v>
      </c>
      <c r="G105" s="722">
        <f t="shared" si="38"/>
        <v>2.5712500000000003E-2</v>
      </c>
      <c r="H105" s="766">
        <f t="shared" si="39"/>
        <v>1.5125</v>
      </c>
      <c r="I105" s="754">
        <f t="shared" ref="I105" si="48">J105/H105</f>
        <v>547.40000000000009</v>
      </c>
      <c r="J105" s="496">
        <f t="shared" ref="J105" si="49">K105*G105</f>
        <v>827.94250000000011</v>
      </c>
      <c r="K105" s="774">
        <v>32200</v>
      </c>
      <c r="L105" s="113">
        <f t="shared" ref="L105" si="50">M105/H105</f>
        <v>620.50000000000011</v>
      </c>
      <c r="M105" s="103">
        <f t="shared" ref="M105" si="51">G105*N105</f>
        <v>938.50625000000014</v>
      </c>
      <c r="N105" s="494">
        <v>36500</v>
      </c>
      <c r="O105" s="22">
        <v>121</v>
      </c>
    </row>
    <row r="106" spans="1:15" ht="15" customHeight="1" x14ac:dyDescent="0.3">
      <c r="A106" s="740" t="s">
        <v>33</v>
      </c>
      <c r="B106" s="747">
        <v>17</v>
      </c>
      <c r="C106" s="235">
        <v>121</v>
      </c>
      <c r="D106" s="235">
        <v>3000</v>
      </c>
      <c r="E106" s="748" t="s">
        <v>24</v>
      </c>
      <c r="F106" s="765">
        <v>5</v>
      </c>
      <c r="G106" s="722">
        <f t="shared" si="38"/>
        <v>3.0855E-2</v>
      </c>
      <c r="H106" s="766">
        <f t="shared" si="39"/>
        <v>1.8149999999999999</v>
      </c>
      <c r="I106" s="754">
        <f t="shared" si="34"/>
        <v>547.40000000000009</v>
      </c>
      <c r="J106" s="496">
        <f t="shared" si="35"/>
        <v>993.53100000000006</v>
      </c>
      <c r="K106" s="774">
        <v>32200</v>
      </c>
      <c r="L106" s="113">
        <f t="shared" si="36"/>
        <v>620.5</v>
      </c>
      <c r="M106" s="103">
        <f t="shared" si="37"/>
        <v>1126.2075</v>
      </c>
      <c r="N106" s="494">
        <v>36500</v>
      </c>
      <c r="O106" s="22">
        <v>121</v>
      </c>
    </row>
    <row r="107" spans="1:15" s="154" customFormat="1" ht="15" customHeight="1" thickBot="1" x14ac:dyDescent="0.35">
      <c r="A107" s="741" t="s">
        <v>33</v>
      </c>
      <c r="B107" s="749">
        <v>17</v>
      </c>
      <c r="C107" s="237">
        <v>121</v>
      </c>
      <c r="D107" s="237">
        <v>6000</v>
      </c>
      <c r="E107" s="750" t="s">
        <v>24</v>
      </c>
      <c r="F107" s="767">
        <v>5</v>
      </c>
      <c r="G107" s="730">
        <f t="shared" si="38"/>
        <v>6.1710000000000001E-2</v>
      </c>
      <c r="H107" s="768">
        <f t="shared" si="39"/>
        <v>3.63</v>
      </c>
      <c r="I107" s="755">
        <f>J107/H107</f>
        <v>547.40000000000009</v>
      </c>
      <c r="J107" s="510">
        <f>K107*G107</f>
        <v>1987.0620000000001</v>
      </c>
      <c r="K107" s="775">
        <v>32200</v>
      </c>
      <c r="L107" s="116">
        <f>M107/H107</f>
        <v>620.5</v>
      </c>
      <c r="M107" s="114">
        <f>G107*N107</f>
        <v>2252.415</v>
      </c>
      <c r="N107" s="508">
        <v>36500</v>
      </c>
      <c r="O107" s="22">
        <v>121</v>
      </c>
    </row>
    <row r="108" spans="1:15" ht="15" customHeight="1" x14ac:dyDescent="0.3">
      <c r="A108" s="789" t="s">
        <v>33</v>
      </c>
      <c r="B108" s="745">
        <v>17</v>
      </c>
      <c r="C108" s="729">
        <v>121</v>
      </c>
      <c r="D108" s="729">
        <v>2000</v>
      </c>
      <c r="E108" s="746" t="s">
        <v>26</v>
      </c>
      <c r="F108" s="791">
        <v>5</v>
      </c>
      <c r="G108" s="726">
        <f t="shared" si="38"/>
        <v>2.0569999999999998E-2</v>
      </c>
      <c r="H108" s="792">
        <f t="shared" si="39"/>
        <v>1.21</v>
      </c>
      <c r="I108" s="756">
        <f t="shared" ref="I108" si="52">J108/H108</f>
        <v>340</v>
      </c>
      <c r="J108" s="487">
        <f t="shared" ref="J108" si="53">K108*G108</f>
        <v>411.4</v>
      </c>
      <c r="K108" s="773">
        <v>20000</v>
      </c>
      <c r="L108" s="489">
        <f t="shared" ref="L108" si="54">M108/H108</f>
        <v>387.6</v>
      </c>
      <c r="M108" s="108">
        <f t="shared" ref="M108" si="55">G108*N108</f>
        <v>468.99599999999998</v>
      </c>
      <c r="N108" s="485">
        <v>22800</v>
      </c>
      <c r="O108" s="22">
        <v>121</v>
      </c>
    </row>
    <row r="109" spans="1:15" s="466" customFormat="1" ht="15" customHeight="1" x14ac:dyDescent="0.3">
      <c r="A109" s="790" t="s">
        <v>33</v>
      </c>
      <c r="B109" s="747">
        <v>17</v>
      </c>
      <c r="C109" s="235">
        <v>121</v>
      </c>
      <c r="D109" s="235">
        <v>2500</v>
      </c>
      <c r="E109" s="748" t="s">
        <v>26</v>
      </c>
      <c r="F109" s="743">
        <v>5</v>
      </c>
      <c r="G109" s="722">
        <f t="shared" si="38"/>
        <v>2.5712500000000003E-2</v>
      </c>
      <c r="H109" s="752">
        <f t="shared" si="39"/>
        <v>1.5125</v>
      </c>
      <c r="I109" s="757">
        <f t="shared" ref="I109" si="56">J109/H109</f>
        <v>340</v>
      </c>
      <c r="J109" s="496">
        <f t="shared" ref="J109" si="57">K109*G109</f>
        <v>514.25</v>
      </c>
      <c r="K109" s="774">
        <v>20000</v>
      </c>
      <c r="L109" s="113">
        <f t="shared" ref="L109" si="58">M109/H109</f>
        <v>387.60000000000008</v>
      </c>
      <c r="M109" s="103">
        <f t="shared" ref="M109" si="59">G109*N109</f>
        <v>586.24500000000012</v>
      </c>
      <c r="N109" s="494">
        <v>22800</v>
      </c>
      <c r="O109" s="22">
        <v>121</v>
      </c>
    </row>
    <row r="110" spans="1:15" s="275" customFormat="1" ht="15" customHeight="1" x14ac:dyDescent="0.3">
      <c r="A110" s="790" t="s">
        <v>33</v>
      </c>
      <c r="B110" s="747">
        <v>17</v>
      </c>
      <c r="C110" s="235">
        <v>121</v>
      </c>
      <c r="D110" s="235">
        <v>3000</v>
      </c>
      <c r="E110" s="748" t="s">
        <v>26</v>
      </c>
      <c r="F110" s="743">
        <v>5</v>
      </c>
      <c r="G110" s="722">
        <f t="shared" si="38"/>
        <v>3.0855E-2</v>
      </c>
      <c r="H110" s="752">
        <f t="shared" si="39"/>
        <v>1.8149999999999999</v>
      </c>
      <c r="I110" s="757">
        <f t="shared" si="34"/>
        <v>340</v>
      </c>
      <c r="J110" s="496">
        <f t="shared" si="35"/>
        <v>617.1</v>
      </c>
      <c r="K110" s="774">
        <v>20000</v>
      </c>
      <c r="L110" s="113">
        <f t="shared" si="36"/>
        <v>387.6</v>
      </c>
      <c r="M110" s="103">
        <f t="shared" si="37"/>
        <v>703.49400000000003</v>
      </c>
      <c r="N110" s="494">
        <v>22800</v>
      </c>
      <c r="O110" s="22">
        <v>121</v>
      </c>
    </row>
    <row r="111" spans="1:15" s="180" customFormat="1" ht="15" customHeight="1" thickBot="1" x14ac:dyDescent="0.35">
      <c r="A111" s="798" t="s">
        <v>33</v>
      </c>
      <c r="B111" s="787">
        <v>17</v>
      </c>
      <c r="C111" s="778">
        <v>121</v>
      </c>
      <c r="D111" s="778">
        <v>6000</v>
      </c>
      <c r="E111" s="788" t="s">
        <v>26</v>
      </c>
      <c r="F111" s="793">
        <v>5</v>
      </c>
      <c r="G111" s="780">
        <f t="shared" si="38"/>
        <v>6.1710000000000001E-2</v>
      </c>
      <c r="H111" s="794">
        <f t="shared" si="39"/>
        <v>3.63</v>
      </c>
      <c r="I111" s="758">
        <f t="shared" si="34"/>
        <v>340</v>
      </c>
      <c r="J111" s="510">
        <f t="shared" si="35"/>
        <v>1234.2</v>
      </c>
      <c r="K111" s="775">
        <v>20000</v>
      </c>
      <c r="L111" s="785">
        <f t="shared" si="36"/>
        <v>387.6</v>
      </c>
      <c r="M111" s="459">
        <f t="shared" si="37"/>
        <v>1406.9880000000001</v>
      </c>
      <c r="N111" s="786">
        <v>22800</v>
      </c>
      <c r="O111" s="22">
        <v>121</v>
      </c>
    </row>
    <row r="112" spans="1:15" ht="15" customHeight="1" x14ac:dyDescent="0.3">
      <c r="A112" s="770" t="s">
        <v>33</v>
      </c>
      <c r="B112" s="771">
        <v>20</v>
      </c>
      <c r="C112" s="727">
        <v>96</v>
      </c>
      <c r="D112" s="727">
        <v>2000</v>
      </c>
      <c r="E112" s="772" t="s">
        <v>24</v>
      </c>
      <c r="F112" s="763">
        <v>5</v>
      </c>
      <c r="G112" s="728">
        <f t="shared" si="38"/>
        <v>1.9200000000000002E-2</v>
      </c>
      <c r="H112" s="764">
        <f t="shared" si="39"/>
        <v>0.96</v>
      </c>
      <c r="I112" s="776">
        <f t="shared" ref="I112:I122" si="60">J112/H112</f>
        <v>644</v>
      </c>
      <c r="J112" s="105">
        <f t="shared" ref="J112:J122" si="61">K112*G112</f>
        <v>618.24</v>
      </c>
      <c r="K112" s="111">
        <v>32200</v>
      </c>
      <c r="L112" s="489">
        <f t="shared" ref="L112:L122" si="62">M112/H112</f>
        <v>730.00000000000011</v>
      </c>
      <c r="M112" s="108">
        <f t="shared" ref="M112:M118" si="63">G112*N112</f>
        <v>700.80000000000007</v>
      </c>
      <c r="N112" s="485">
        <v>36500</v>
      </c>
      <c r="O112" s="22">
        <v>96</v>
      </c>
    </row>
    <row r="113" spans="1:15" s="275" customFormat="1" ht="15" customHeight="1" x14ac:dyDescent="0.3">
      <c r="A113" s="801" t="s">
        <v>33</v>
      </c>
      <c r="B113" s="795">
        <v>20</v>
      </c>
      <c r="C113" s="725">
        <v>96</v>
      </c>
      <c r="D113" s="725">
        <v>2500</v>
      </c>
      <c r="E113" s="796" t="s">
        <v>24</v>
      </c>
      <c r="F113" s="765">
        <v>5</v>
      </c>
      <c r="G113" s="722">
        <f t="shared" si="38"/>
        <v>2.3999999999999997E-2</v>
      </c>
      <c r="H113" s="766">
        <f t="shared" si="39"/>
        <v>1.2</v>
      </c>
      <c r="I113" s="754">
        <f t="shared" si="60"/>
        <v>644</v>
      </c>
      <c r="J113" s="496">
        <f t="shared" si="61"/>
        <v>772.8</v>
      </c>
      <c r="K113" s="774">
        <v>32200</v>
      </c>
      <c r="L113" s="113">
        <f t="shared" si="62"/>
        <v>729.99999999999989</v>
      </c>
      <c r="M113" s="103">
        <f t="shared" si="63"/>
        <v>875.99999999999989</v>
      </c>
      <c r="N113" s="494">
        <v>36500</v>
      </c>
      <c r="O113" s="22">
        <v>96</v>
      </c>
    </row>
    <row r="114" spans="1:15" ht="15" customHeight="1" x14ac:dyDescent="0.3">
      <c r="A114" s="740" t="s">
        <v>33</v>
      </c>
      <c r="B114" s="795">
        <v>20</v>
      </c>
      <c r="C114" s="235">
        <v>96</v>
      </c>
      <c r="D114" s="235">
        <v>3000</v>
      </c>
      <c r="E114" s="748" t="s">
        <v>24</v>
      </c>
      <c r="F114" s="765">
        <v>5</v>
      </c>
      <c r="G114" s="722">
        <f t="shared" si="38"/>
        <v>2.8800000000000003E-2</v>
      </c>
      <c r="H114" s="766">
        <f t="shared" si="39"/>
        <v>1.44</v>
      </c>
      <c r="I114" s="754">
        <f t="shared" si="60"/>
        <v>644.00000000000011</v>
      </c>
      <c r="J114" s="496">
        <f t="shared" si="61"/>
        <v>927.36000000000013</v>
      </c>
      <c r="K114" s="774">
        <v>32200</v>
      </c>
      <c r="L114" s="113">
        <f t="shared" si="62"/>
        <v>730.00000000000011</v>
      </c>
      <c r="M114" s="103">
        <f t="shared" si="63"/>
        <v>1051.2</v>
      </c>
      <c r="N114" s="494">
        <v>36500</v>
      </c>
      <c r="O114" s="22">
        <v>96</v>
      </c>
    </row>
    <row r="115" spans="1:15" ht="15" customHeight="1" thickBot="1" x14ac:dyDescent="0.35">
      <c r="A115" s="741" t="s">
        <v>33</v>
      </c>
      <c r="B115" s="797">
        <v>20</v>
      </c>
      <c r="C115" s="237">
        <v>96</v>
      </c>
      <c r="D115" s="237">
        <v>6000</v>
      </c>
      <c r="E115" s="750" t="s">
        <v>24</v>
      </c>
      <c r="F115" s="779">
        <v>5</v>
      </c>
      <c r="G115" s="780">
        <f t="shared" si="38"/>
        <v>5.7600000000000005E-2</v>
      </c>
      <c r="H115" s="781">
        <f t="shared" si="39"/>
        <v>2.88</v>
      </c>
      <c r="I115" s="782">
        <f t="shared" si="60"/>
        <v>644.00000000000011</v>
      </c>
      <c r="J115" s="783">
        <f t="shared" si="61"/>
        <v>1854.7200000000003</v>
      </c>
      <c r="K115" s="784">
        <v>32200</v>
      </c>
      <c r="L115" s="116">
        <f t="shared" si="62"/>
        <v>730.00000000000011</v>
      </c>
      <c r="M115" s="114">
        <f t="shared" si="63"/>
        <v>2102.4</v>
      </c>
      <c r="N115" s="508">
        <v>36500</v>
      </c>
      <c r="O115" s="22">
        <v>96</v>
      </c>
    </row>
    <row r="116" spans="1:15" ht="15" customHeight="1" x14ac:dyDescent="0.3">
      <c r="A116" s="789" t="s">
        <v>33</v>
      </c>
      <c r="B116" s="799">
        <v>20</v>
      </c>
      <c r="C116" s="236">
        <v>96</v>
      </c>
      <c r="D116" s="236">
        <v>2000</v>
      </c>
      <c r="E116" s="800" t="s">
        <v>26</v>
      </c>
      <c r="F116" s="763">
        <v>5</v>
      </c>
      <c r="G116" s="728">
        <f t="shared" si="38"/>
        <v>1.9200000000000002E-2</v>
      </c>
      <c r="H116" s="764">
        <f t="shared" si="39"/>
        <v>0.96</v>
      </c>
      <c r="I116" s="769">
        <f t="shared" si="60"/>
        <v>400.00000000000006</v>
      </c>
      <c r="J116" s="487">
        <f t="shared" si="61"/>
        <v>384.00000000000006</v>
      </c>
      <c r="K116" s="773">
        <v>20000</v>
      </c>
      <c r="L116" s="489">
        <f t="shared" si="62"/>
        <v>456.00000000000006</v>
      </c>
      <c r="M116" s="108">
        <f t="shared" si="63"/>
        <v>437.76000000000005</v>
      </c>
      <c r="N116" s="485">
        <v>22800</v>
      </c>
      <c r="O116" s="22">
        <v>96</v>
      </c>
    </row>
    <row r="117" spans="1:15" ht="15" customHeight="1" x14ac:dyDescent="0.3">
      <c r="A117" s="790" t="s">
        <v>33</v>
      </c>
      <c r="B117" s="795">
        <v>20</v>
      </c>
      <c r="C117" s="235">
        <v>96</v>
      </c>
      <c r="D117" s="235">
        <v>2500</v>
      </c>
      <c r="E117" s="748" t="s">
        <v>26</v>
      </c>
      <c r="F117" s="765">
        <v>5</v>
      </c>
      <c r="G117" s="722">
        <f t="shared" si="38"/>
        <v>2.3999999999999997E-2</v>
      </c>
      <c r="H117" s="766">
        <f t="shared" si="39"/>
        <v>1.2</v>
      </c>
      <c r="I117" s="754">
        <f t="shared" si="60"/>
        <v>399.99999999999994</v>
      </c>
      <c r="J117" s="496">
        <f t="shared" si="61"/>
        <v>479.99999999999994</v>
      </c>
      <c r="K117" s="774">
        <v>20000</v>
      </c>
      <c r="L117" s="757">
        <f t="shared" si="62"/>
        <v>455.99999999999994</v>
      </c>
      <c r="M117" s="235">
        <f t="shared" si="63"/>
        <v>547.19999999999993</v>
      </c>
      <c r="N117" s="494">
        <v>22800</v>
      </c>
      <c r="O117" s="22">
        <v>96</v>
      </c>
    </row>
    <row r="118" spans="1:15" ht="15" customHeight="1" x14ac:dyDescent="0.3">
      <c r="A118" s="790" t="s">
        <v>33</v>
      </c>
      <c r="B118" s="795">
        <v>20</v>
      </c>
      <c r="C118" s="235">
        <v>96</v>
      </c>
      <c r="D118" s="235">
        <v>3000</v>
      </c>
      <c r="E118" s="748" t="s">
        <v>26</v>
      </c>
      <c r="F118" s="765">
        <v>5</v>
      </c>
      <c r="G118" s="722">
        <f t="shared" si="38"/>
        <v>2.8800000000000003E-2</v>
      </c>
      <c r="H118" s="766">
        <f t="shared" si="39"/>
        <v>1.44</v>
      </c>
      <c r="I118" s="754">
        <f t="shared" si="60"/>
        <v>400</v>
      </c>
      <c r="J118" s="496">
        <f t="shared" si="61"/>
        <v>576</v>
      </c>
      <c r="K118" s="774">
        <v>20000</v>
      </c>
      <c r="L118" s="757">
        <f t="shared" si="62"/>
        <v>456.00000000000011</v>
      </c>
      <c r="M118" s="235">
        <f t="shared" si="63"/>
        <v>656.6400000000001</v>
      </c>
      <c r="N118" s="494">
        <v>22800</v>
      </c>
      <c r="O118" s="153">
        <v>96</v>
      </c>
    </row>
    <row r="119" spans="1:15" ht="15" customHeight="1" thickBot="1" x14ac:dyDescent="0.35">
      <c r="A119" s="798" t="s">
        <v>33</v>
      </c>
      <c r="B119" s="805">
        <v>20</v>
      </c>
      <c r="C119" s="778">
        <v>96</v>
      </c>
      <c r="D119" s="778">
        <v>6000</v>
      </c>
      <c r="E119" s="788" t="s">
        <v>26</v>
      </c>
      <c r="F119" s="767">
        <v>5</v>
      </c>
      <c r="G119" s="730">
        <f t="shared" si="38"/>
        <v>5.7600000000000005E-2</v>
      </c>
      <c r="H119" s="768">
        <f t="shared" si="39"/>
        <v>2.88</v>
      </c>
      <c r="I119" s="755">
        <f t="shared" si="60"/>
        <v>400</v>
      </c>
      <c r="J119" s="510">
        <f t="shared" si="61"/>
        <v>1152</v>
      </c>
      <c r="K119" s="775">
        <v>20000</v>
      </c>
      <c r="L119" s="758">
        <f t="shared" si="62"/>
        <v>456.00000000000011</v>
      </c>
      <c r="M119" s="237">
        <f>G119*N119</f>
        <v>1313.2800000000002</v>
      </c>
      <c r="N119" s="508">
        <v>22800</v>
      </c>
      <c r="O119" s="153">
        <v>96</v>
      </c>
    </row>
    <row r="120" spans="1:15" ht="15" customHeight="1" x14ac:dyDescent="0.3">
      <c r="A120" s="735" t="s">
        <v>33</v>
      </c>
      <c r="B120" s="771">
        <v>20</v>
      </c>
      <c r="C120" s="727">
        <v>121</v>
      </c>
      <c r="D120" s="727">
        <v>2000</v>
      </c>
      <c r="E120" s="772" t="s">
        <v>24</v>
      </c>
      <c r="F120" s="802">
        <v>5</v>
      </c>
      <c r="G120" s="726">
        <f t="shared" si="38"/>
        <v>2.4199999999999999E-2</v>
      </c>
      <c r="H120" s="803">
        <f t="shared" si="39"/>
        <v>1.21</v>
      </c>
      <c r="I120" s="776">
        <f t="shared" si="60"/>
        <v>644</v>
      </c>
      <c r="J120" s="105">
        <f t="shared" si="61"/>
        <v>779.24</v>
      </c>
      <c r="K120" s="111">
        <v>32200</v>
      </c>
      <c r="L120" s="356">
        <f t="shared" si="62"/>
        <v>730</v>
      </c>
      <c r="M120" s="104">
        <f t="shared" ref="M120:M122" si="64">G120*N120</f>
        <v>883.3</v>
      </c>
      <c r="N120" s="804">
        <v>36500</v>
      </c>
      <c r="O120" s="22">
        <v>121</v>
      </c>
    </row>
    <row r="121" spans="1:15" s="285" customFormat="1" ht="15" customHeight="1" x14ac:dyDescent="0.3">
      <c r="A121" s="737" t="s">
        <v>33</v>
      </c>
      <c r="B121" s="795">
        <v>20</v>
      </c>
      <c r="C121" s="235">
        <v>121</v>
      </c>
      <c r="D121" s="235">
        <v>2500</v>
      </c>
      <c r="E121" s="748" t="s">
        <v>24</v>
      </c>
      <c r="F121" s="765">
        <v>5</v>
      </c>
      <c r="G121" s="722">
        <f t="shared" si="38"/>
        <v>3.0249999999999999E-2</v>
      </c>
      <c r="H121" s="766">
        <f t="shared" si="39"/>
        <v>1.5125</v>
      </c>
      <c r="I121" s="754">
        <f t="shared" si="60"/>
        <v>644</v>
      </c>
      <c r="J121" s="496">
        <f t="shared" si="61"/>
        <v>974.05</v>
      </c>
      <c r="K121" s="774">
        <v>32200</v>
      </c>
      <c r="L121" s="113">
        <f t="shared" si="62"/>
        <v>730</v>
      </c>
      <c r="M121" s="103">
        <f t="shared" si="64"/>
        <v>1104.125</v>
      </c>
      <c r="N121" s="494">
        <v>36500</v>
      </c>
      <c r="O121" s="22">
        <v>121</v>
      </c>
    </row>
    <row r="122" spans="1:15" ht="15" customHeight="1" x14ac:dyDescent="0.3">
      <c r="A122" s="737" t="s">
        <v>33</v>
      </c>
      <c r="B122" s="795">
        <v>20</v>
      </c>
      <c r="C122" s="235">
        <v>121</v>
      </c>
      <c r="D122" s="235">
        <v>3000</v>
      </c>
      <c r="E122" s="748" t="s">
        <v>24</v>
      </c>
      <c r="F122" s="765">
        <v>5</v>
      </c>
      <c r="G122" s="722">
        <f t="shared" si="38"/>
        <v>3.6299999999999999E-2</v>
      </c>
      <c r="H122" s="766">
        <f t="shared" si="39"/>
        <v>1.8149999999999999</v>
      </c>
      <c r="I122" s="754">
        <f t="shared" si="60"/>
        <v>644</v>
      </c>
      <c r="J122" s="496">
        <f t="shared" si="61"/>
        <v>1168.8599999999999</v>
      </c>
      <c r="K122" s="774">
        <v>32200</v>
      </c>
      <c r="L122" s="113">
        <f t="shared" si="62"/>
        <v>730</v>
      </c>
      <c r="M122" s="103">
        <f t="shared" si="64"/>
        <v>1324.95</v>
      </c>
      <c r="N122" s="494">
        <v>36500</v>
      </c>
      <c r="O122" s="22">
        <v>121</v>
      </c>
    </row>
    <row r="123" spans="1:15" ht="15" customHeight="1" thickBot="1" x14ac:dyDescent="0.35">
      <c r="A123" s="777" t="s">
        <v>33</v>
      </c>
      <c r="B123" s="805">
        <v>20</v>
      </c>
      <c r="C123" s="778">
        <v>121</v>
      </c>
      <c r="D123" s="778">
        <v>6000</v>
      </c>
      <c r="E123" s="788" t="s">
        <v>24</v>
      </c>
      <c r="F123" s="779">
        <v>5</v>
      </c>
      <c r="G123" s="780">
        <f t="shared" si="38"/>
        <v>7.2599999999999998E-2</v>
      </c>
      <c r="H123" s="781">
        <f t="shared" si="39"/>
        <v>3.63</v>
      </c>
      <c r="I123" s="782">
        <f>J123/H123</f>
        <v>644</v>
      </c>
      <c r="J123" s="783">
        <f>K123*G123</f>
        <v>2337.7199999999998</v>
      </c>
      <c r="K123" s="784">
        <v>32200</v>
      </c>
      <c r="L123" s="785">
        <f>M123/H123</f>
        <v>730</v>
      </c>
      <c r="M123" s="459">
        <f>G123*N123</f>
        <v>2649.9</v>
      </c>
      <c r="N123" s="786">
        <v>36500</v>
      </c>
      <c r="O123" s="22">
        <v>121</v>
      </c>
    </row>
    <row r="124" spans="1:15" ht="15" customHeight="1" x14ac:dyDescent="0.3">
      <c r="A124" s="739" t="s">
        <v>33</v>
      </c>
      <c r="B124" s="771">
        <v>20</v>
      </c>
      <c r="C124" s="729">
        <v>121</v>
      </c>
      <c r="D124" s="729">
        <v>2000</v>
      </c>
      <c r="E124" s="746" t="s">
        <v>26</v>
      </c>
      <c r="F124" s="763">
        <v>5</v>
      </c>
      <c r="G124" s="728">
        <f t="shared" si="38"/>
        <v>2.4199999999999999E-2</v>
      </c>
      <c r="H124" s="764">
        <f t="shared" si="39"/>
        <v>1.21</v>
      </c>
      <c r="I124" s="769">
        <f t="shared" ref="I124:I125" si="65">J124/H124</f>
        <v>400</v>
      </c>
      <c r="J124" s="487">
        <f t="shared" ref="J124:J125" si="66">K124*G124</f>
        <v>484</v>
      </c>
      <c r="K124" s="773">
        <v>20000</v>
      </c>
      <c r="L124" s="489">
        <f t="shared" ref="L124:L125" si="67">M124/H124</f>
        <v>456</v>
      </c>
      <c r="M124" s="108">
        <f t="shared" ref="M124:M125" si="68">G124*N124</f>
        <v>551.76</v>
      </c>
      <c r="N124" s="485">
        <v>22800</v>
      </c>
      <c r="O124" s="22">
        <v>121</v>
      </c>
    </row>
    <row r="125" spans="1:15" ht="15" customHeight="1" x14ac:dyDescent="0.3">
      <c r="A125" s="740" t="s">
        <v>33</v>
      </c>
      <c r="B125" s="795">
        <v>20</v>
      </c>
      <c r="C125" s="235">
        <v>121</v>
      </c>
      <c r="D125" s="235">
        <v>2500</v>
      </c>
      <c r="E125" s="748" t="s">
        <v>26</v>
      </c>
      <c r="F125" s="765">
        <v>5</v>
      </c>
      <c r="G125" s="722">
        <f t="shared" si="38"/>
        <v>3.0249999999999999E-2</v>
      </c>
      <c r="H125" s="766">
        <f t="shared" si="39"/>
        <v>1.5125</v>
      </c>
      <c r="I125" s="754">
        <f t="shared" si="65"/>
        <v>400</v>
      </c>
      <c r="J125" s="496">
        <f t="shared" si="66"/>
        <v>605</v>
      </c>
      <c r="K125" s="774">
        <v>20000</v>
      </c>
      <c r="L125" s="757">
        <f t="shared" si="67"/>
        <v>455.99999999999994</v>
      </c>
      <c r="M125" s="235">
        <f t="shared" si="68"/>
        <v>689.69999999999993</v>
      </c>
      <c r="N125" s="494">
        <v>22800</v>
      </c>
      <c r="O125" s="22">
        <v>121</v>
      </c>
    </row>
    <row r="126" spans="1:15" ht="15" customHeight="1" x14ac:dyDescent="0.3">
      <c r="A126" s="740" t="s">
        <v>33</v>
      </c>
      <c r="B126" s="795">
        <v>20</v>
      </c>
      <c r="C126" s="235">
        <v>121</v>
      </c>
      <c r="D126" s="235">
        <v>3000</v>
      </c>
      <c r="E126" s="748" t="s">
        <v>26</v>
      </c>
      <c r="F126" s="765">
        <v>5</v>
      </c>
      <c r="G126" s="722">
        <f t="shared" ref="G126:G127" si="69">B126*C126*D126/1000000000*F126</f>
        <v>3.6299999999999999E-2</v>
      </c>
      <c r="H126" s="766">
        <f t="shared" ref="H126:H127" si="70">D126*O126/1000000*F126</f>
        <v>1.8149999999999999</v>
      </c>
      <c r="I126" s="754">
        <f t="shared" ref="I126:I127" si="71">J126/H126</f>
        <v>400</v>
      </c>
      <c r="J126" s="496">
        <f t="shared" ref="J126:J127" si="72">K126*G126</f>
        <v>726</v>
      </c>
      <c r="K126" s="774">
        <v>20000</v>
      </c>
      <c r="L126" s="757">
        <f t="shared" ref="L126:L127" si="73">M126/H126</f>
        <v>456</v>
      </c>
      <c r="M126" s="235">
        <f t="shared" ref="M126:M127" si="74">G126*N126</f>
        <v>827.64</v>
      </c>
      <c r="N126" s="494">
        <v>22800</v>
      </c>
      <c r="O126" s="22">
        <v>121</v>
      </c>
    </row>
    <row r="127" spans="1:15" ht="15" customHeight="1" thickBot="1" x14ac:dyDescent="0.35">
      <c r="A127" s="741" t="s">
        <v>33</v>
      </c>
      <c r="B127" s="797">
        <v>20</v>
      </c>
      <c r="C127" s="237">
        <v>121</v>
      </c>
      <c r="D127" s="237">
        <v>6000</v>
      </c>
      <c r="E127" s="750" t="s">
        <v>26</v>
      </c>
      <c r="F127" s="767">
        <v>5</v>
      </c>
      <c r="G127" s="730">
        <f t="shared" si="69"/>
        <v>7.2599999999999998E-2</v>
      </c>
      <c r="H127" s="768">
        <f t="shared" si="70"/>
        <v>3.63</v>
      </c>
      <c r="I127" s="755">
        <f t="shared" si="71"/>
        <v>400</v>
      </c>
      <c r="J127" s="510">
        <f t="shared" si="72"/>
        <v>1452</v>
      </c>
      <c r="K127" s="775">
        <v>20000</v>
      </c>
      <c r="L127" s="758">
        <f t="shared" si="73"/>
        <v>456</v>
      </c>
      <c r="M127" s="237">
        <f t="shared" si="74"/>
        <v>1655.28</v>
      </c>
      <c r="N127" s="508">
        <v>22800</v>
      </c>
      <c r="O127" s="22">
        <v>121</v>
      </c>
    </row>
    <row r="128" spans="1:15" ht="15" customHeight="1" thickBot="1" x14ac:dyDescent="0.35">
      <c r="A128" s="1004"/>
      <c r="B128" s="1005"/>
      <c r="C128" s="1005"/>
      <c r="D128" s="1005"/>
      <c r="E128" s="1005"/>
      <c r="F128" s="1005"/>
      <c r="G128" s="1005"/>
      <c r="H128" s="1005"/>
      <c r="I128" s="1005"/>
      <c r="J128" s="1005"/>
      <c r="K128" s="1005"/>
      <c r="L128" s="1005"/>
      <c r="M128" s="1005"/>
      <c r="N128" s="1005"/>
      <c r="O128" s="1005"/>
    </row>
    <row r="129" spans="1:15" ht="34.200000000000003" customHeight="1" x14ac:dyDescent="0.3">
      <c r="A129" s="1046" t="s">
        <v>1</v>
      </c>
      <c r="B129" s="49" t="s">
        <v>2</v>
      </c>
      <c r="C129" s="50" t="s">
        <v>3</v>
      </c>
      <c r="D129" s="50" t="s">
        <v>4</v>
      </c>
      <c r="E129" s="1048" t="s">
        <v>5</v>
      </c>
      <c r="F129" s="1050" t="s">
        <v>34</v>
      </c>
      <c r="G129" s="1051"/>
      <c r="H129" s="1051"/>
      <c r="I129" s="723" t="s">
        <v>19</v>
      </c>
      <c r="J129" s="1027" t="s">
        <v>28</v>
      </c>
      <c r="K129" s="1052"/>
      <c r="L129" s="723" t="s">
        <v>19</v>
      </c>
      <c r="M129" s="1010" t="s">
        <v>29</v>
      </c>
      <c r="N129" s="1011"/>
      <c r="O129" s="1002"/>
    </row>
    <row r="130" spans="1:15" ht="15" customHeight="1" x14ac:dyDescent="0.3">
      <c r="A130" s="1047"/>
      <c r="B130" s="473" t="s">
        <v>8</v>
      </c>
      <c r="C130" s="474" t="s">
        <v>8</v>
      </c>
      <c r="D130" s="474" t="s">
        <v>8</v>
      </c>
      <c r="E130" s="1049"/>
      <c r="F130" s="475" t="s">
        <v>9</v>
      </c>
      <c r="G130" s="476" t="s">
        <v>10</v>
      </c>
      <c r="H130" s="479" t="s">
        <v>21</v>
      </c>
      <c r="I130" s="51"/>
      <c r="J130" s="52" t="s">
        <v>22</v>
      </c>
      <c r="K130" s="480" t="s">
        <v>13</v>
      </c>
      <c r="L130" s="53"/>
      <c r="M130" s="54" t="s">
        <v>22</v>
      </c>
      <c r="N130" s="55" t="s">
        <v>13</v>
      </c>
      <c r="O130" s="1003"/>
    </row>
    <row r="131" spans="1:15" ht="16.2" customHeight="1" x14ac:dyDescent="0.3">
      <c r="A131" s="471" t="s">
        <v>35</v>
      </c>
      <c r="B131" s="33">
        <v>20</v>
      </c>
      <c r="C131" s="34">
        <v>96</v>
      </c>
      <c r="D131" s="34">
        <v>3000</v>
      </c>
      <c r="E131" s="35" t="s">
        <v>24</v>
      </c>
      <c r="F131" s="28">
        <v>5</v>
      </c>
      <c r="G131" s="29">
        <f t="shared" ref="G131:G140" si="75">B131*C131*D131/1000000000*F131</f>
        <v>2.8800000000000003E-2</v>
      </c>
      <c r="H131" s="30">
        <f t="shared" ref="H131:H140" si="76">D131*O131/1000000*F131</f>
        <v>1.32</v>
      </c>
      <c r="I131" s="59">
        <f t="shared" ref="I131:I140" si="77">J131/H131</f>
        <v>702.54545454545462</v>
      </c>
      <c r="J131" s="56">
        <f t="shared" ref="J131:J140" si="78">K131*G131</f>
        <v>927.36000000000013</v>
      </c>
      <c r="K131" s="155">
        <v>32200</v>
      </c>
      <c r="L131" s="59">
        <f t="shared" ref="L131:L140" si="79">M131/H131</f>
        <v>796.36363636363637</v>
      </c>
      <c r="M131" s="470">
        <f t="shared" ref="M131:M176" si="80">G131*N131</f>
        <v>1051.2</v>
      </c>
      <c r="N131" s="94">
        <v>36500</v>
      </c>
      <c r="O131" s="32">
        <v>88</v>
      </c>
    </row>
    <row r="132" spans="1:15" ht="16.2" customHeight="1" thickBot="1" x14ac:dyDescent="0.35">
      <c r="A132" s="125" t="s">
        <v>35</v>
      </c>
      <c r="B132" s="95">
        <v>20</v>
      </c>
      <c r="C132" s="96">
        <v>96</v>
      </c>
      <c r="D132" s="96">
        <v>2000</v>
      </c>
      <c r="E132" s="162" t="s">
        <v>24</v>
      </c>
      <c r="F132" s="98">
        <v>5</v>
      </c>
      <c r="G132" s="99">
        <f t="shared" si="75"/>
        <v>1.9200000000000002E-2</v>
      </c>
      <c r="H132" s="100">
        <f t="shared" si="76"/>
        <v>0.87999999999999989</v>
      </c>
      <c r="I132" s="101">
        <f t="shared" si="77"/>
        <v>702.54545454545462</v>
      </c>
      <c r="J132" s="184">
        <f t="shared" si="78"/>
        <v>618.24</v>
      </c>
      <c r="K132" s="168">
        <v>32200</v>
      </c>
      <c r="L132" s="101">
        <f t="shared" si="79"/>
        <v>796.36363636363649</v>
      </c>
      <c r="M132" s="102">
        <f t="shared" si="80"/>
        <v>700.80000000000007</v>
      </c>
      <c r="N132" s="354">
        <v>36500</v>
      </c>
      <c r="O132" s="32">
        <v>88</v>
      </c>
    </row>
    <row r="133" spans="1:15" s="285" customFormat="1" ht="16.2" customHeight="1" x14ac:dyDescent="0.3">
      <c r="A133" s="471" t="s">
        <v>35</v>
      </c>
      <c r="B133" s="33">
        <v>20</v>
      </c>
      <c r="C133" s="34">
        <v>96</v>
      </c>
      <c r="D133" s="34">
        <v>3000</v>
      </c>
      <c r="E133" s="27" t="s">
        <v>26</v>
      </c>
      <c r="F133" s="28">
        <v>5</v>
      </c>
      <c r="G133" s="29">
        <f t="shared" si="75"/>
        <v>2.8800000000000003E-2</v>
      </c>
      <c r="H133" s="30">
        <f t="shared" si="76"/>
        <v>1.32</v>
      </c>
      <c r="I133" s="59">
        <f t="shared" si="77"/>
        <v>436.36363636363632</v>
      </c>
      <c r="J133" s="56">
        <f t="shared" si="78"/>
        <v>576</v>
      </c>
      <c r="K133" s="155">
        <v>20000</v>
      </c>
      <c r="L133" s="59">
        <f t="shared" si="79"/>
        <v>497.4545454545455</v>
      </c>
      <c r="M133" s="470">
        <f t="shared" si="80"/>
        <v>656.6400000000001</v>
      </c>
      <c r="N133" s="94">
        <v>22800</v>
      </c>
      <c r="O133" s="32">
        <v>88</v>
      </c>
    </row>
    <row r="134" spans="1:15" ht="16.2" customHeight="1" thickBot="1" x14ac:dyDescent="0.35">
      <c r="A134" s="125" t="s">
        <v>35</v>
      </c>
      <c r="B134" s="95">
        <v>20</v>
      </c>
      <c r="C134" s="96">
        <v>96</v>
      </c>
      <c r="D134" s="96">
        <v>2000</v>
      </c>
      <c r="E134" s="97" t="s">
        <v>26</v>
      </c>
      <c r="F134" s="98">
        <v>5</v>
      </c>
      <c r="G134" s="99">
        <f t="shared" si="75"/>
        <v>1.9200000000000002E-2</v>
      </c>
      <c r="H134" s="100">
        <f t="shared" si="76"/>
        <v>0.87999999999999989</v>
      </c>
      <c r="I134" s="101">
        <f t="shared" si="77"/>
        <v>436.36363636363649</v>
      </c>
      <c r="J134" s="184">
        <f t="shared" si="78"/>
        <v>384.00000000000006</v>
      </c>
      <c r="K134" s="168">
        <v>20000</v>
      </c>
      <c r="L134" s="101">
        <f t="shared" si="79"/>
        <v>497.45454545454555</v>
      </c>
      <c r="M134" s="102">
        <f t="shared" si="80"/>
        <v>437.76000000000005</v>
      </c>
      <c r="N134" s="354">
        <v>22800</v>
      </c>
      <c r="O134" s="32">
        <v>88</v>
      </c>
    </row>
    <row r="135" spans="1:15" ht="16.2" customHeight="1" x14ac:dyDescent="0.3">
      <c r="A135" s="807" t="s">
        <v>36</v>
      </c>
      <c r="B135" s="88">
        <v>26</v>
      </c>
      <c r="C135" s="89">
        <v>130</v>
      </c>
      <c r="D135" s="89">
        <v>2000</v>
      </c>
      <c r="E135" s="46" t="s">
        <v>24</v>
      </c>
      <c r="F135" s="90">
        <v>3</v>
      </c>
      <c r="G135" s="91">
        <f t="shared" si="75"/>
        <v>2.0279999999999999E-2</v>
      </c>
      <c r="H135" s="92">
        <f t="shared" si="76"/>
        <v>0.78</v>
      </c>
      <c r="I135" s="60">
        <f t="shared" si="77"/>
        <v>865.8</v>
      </c>
      <c r="J135" s="58">
        <f t="shared" si="78"/>
        <v>675.32399999999996</v>
      </c>
      <c r="K135" s="40">
        <v>33300</v>
      </c>
      <c r="L135" s="60">
        <f t="shared" si="79"/>
        <v>982.79999999999984</v>
      </c>
      <c r="M135" s="93">
        <f t="shared" si="80"/>
        <v>766.58399999999995</v>
      </c>
      <c r="N135" s="94">
        <v>37800</v>
      </c>
      <c r="O135" s="32">
        <v>130</v>
      </c>
    </row>
    <row r="136" spans="1:15" ht="16.2" customHeight="1" x14ac:dyDescent="0.3">
      <c r="A136" s="471" t="s">
        <v>36</v>
      </c>
      <c r="B136" s="33">
        <v>26</v>
      </c>
      <c r="C136" s="34">
        <v>130</v>
      </c>
      <c r="D136" s="34">
        <v>2500</v>
      </c>
      <c r="E136" s="35" t="s">
        <v>24</v>
      </c>
      <c r="F136" s="28">
        <v>3</v>
      </c>
      <c r="G136" s="29">
        <f t="shared" si="75"/>
        <v>2.5349999999999998E-2</v>
      </c>
      <c r="H136" s="30">
        <f t="shared" si="76"/>
        <v>0.97500000000000009</v>
      </c>
      <c r="I136" s="59">
        <f t="shared" si="77"/>
        <v>865.79999999999984</v>
      </c>
      <c r="J136" s="56">
        <f t="shared" si="78"/>
        <v>844.15499999999997</v>
      </c>
      <c r="K136" s="40">
        <v>33300</v>
      </c>
      <c r="L136" s="59">
        <f t="shared" si="79"/>
        <v>982.79999999999984</v>
      </c>
      <c r="M136" s="470">
        <f t="shared" si="80"/>
        <v>958.2299999999999</v>
      </c>
      <c r="N136" s="94">
        <v>37800</v>
      </c>
      <c r="O136" s="32">
        <v>130</v>
      </c>
    </row>
    <row r="137" spans="1:15" ht="16.2" customHeight="1" thickBot="1" x14ac:dyDescent="0.35">
      <c r="A137" s="125" t="s">
        <v>36</v>
      </c>
      <c r="B137" s="95">
        <v>26</v>
      </c>
      <c r="C137" s="96">
        <v>130</v>
      </c>
      <c r="D137" s="96">
        <v>3000</v>
      </c>
      <c r="E137" s="162" t="s">
        <v>24</v>
      </c>
      <c r="F137" s="98">
        <v>3</v>
      </c>
      <c r="G137" s="99">
        <f t="shared" si="75"/>
        <v>3.0419999999999999E-2</v>
      </c>
      <c r="H137" s="100">
        <f t="shared" si="76"/>
        <v>1.17</v>
      </c>
      <c r="I137" s="691">
        <f t="shared" si="77"/>
        <v>865.80000000000007</v>
      </c>
      <c r="J137" s="808">
        <f t="shared" si="78"/>
        <v>1012.986</v>
      </c>
      <c r="K137" s="809">
        <v>33300</v>
      </c>
      <c r="L137" s="691">
        <f t="shared" si="79"/>
        <v>982.80000000000007</v>
      </c>
      <c r="M137" s="695">
        <f t="shared" si="80"/>
        <v>1149.876</v>
      </c>
      <c r="N137" s="806">
        <v>37800</v>
      </c>
      <c r="O137" s="32">
        <v>130</v>
      </c>
    </row>
    <row r="138" spans="1:15" ht="16.2" customHeight="1" x14ac:dyDescent="0.3">
      <c r="A138" s="182" t="s">
        <v>36</v>
      </c>
      <c r="B138" s="145">
        <v>26</v>
      </c>
      <c r="C138" s="146">
        <v>130</v>
      </c>
      <c r="D138" s="146">
        <v>2000</v>
      </c>
      <c r="E138" s="183" t="s">
        <v>26</v>
      </c>
      <c r="F138" s="120">
        <v>3</v>
      </c>
      <c r="G138" s="121">
        <f t="shared" si="75"/>
        <v>2.0279999999999999E-2</v>
      </c>
      <c r="H138" s="122">
        <f t="shared" si="76"/>
        <v>0.78</v>
      </c>
      <c r="I138" s="656">
        <f t="shared" si="77"/>
        <v>519.99999999999989</v>
      </c>
      <c r="J138" s="810">
        <f t="shared" si="78"/>
        <v>405.59999999999997</v>
      </c>
      <c r="K138" s="166">
        <v>20000</v>
      </c>
      <c r="L138" s="811">
        <f t="shared" si="79"/>
        <v>592.79999999999995</v>
      </c>
      <c r="M138" s="657">
        <f t="shared" si="80"/>
        <v>462.38400000000001</v>
      </c>
      <c r="N138" s="812">
        <v>22800</v>
      </c>
      <c r="O138" s="181">
        <v>130</v>
      </c>
    </row>
    <row r="139" spans="1:15" ht="16.2" customHeight="1" x14ac:dyDescent="0.3">
      <c r="A139" s="182" t="s">
        <v>36</v>
      </c>
      <c r="B139" s="145">
        <v>26</v>
      </c>
      <c r="C139" s="146">
        <v>130</v>
      </c>
      <c r="D139" s="146">
        <v>2500</v>
      </c>
      <c r="E139" s="183" t="s">
        <v>26</v>
      </c>
      <c r="F139" s="120">
        <v>3</v>
      </c>
      <c r="G139" s="121">
        <f t="shared" si="75"/>
        <v>2.5349999999999998E-2</v>
      </c>
      <c r="H139" s="122">
        <f t="shared" si="76"/>
        <v>0.97500000000000009</v>
      </c>
      <c r="I139" s="659">
        <f t="shared" si="77"/>
        <v>519.99999999999989</v>
      </c>
      <c r="J139" s="58">
        <f t="shared" si="78"/>
        <v>506.99999999999994</v>
      </c>
      <c r="K139" s="159">
        <v>20000</v>
      </c>
      <c r="L139" s="123">
        <f t="shared" si="79"/>
        <v>592.79999999999984</v>
      </c>
      <c r="M139" s="124">
        <f t="shared" si="80"/>
        <v>577.9799999999999</v>
      </c>
      <c r="N139" s="660">
        <v>22800</v>
      </c>
      <c r="O139" s="181">
        <v>130</v>
      </c>
    </row>
    <row r="140" spans="1:15" ht="16.2" customHeight="1" thickBot="1" x14ac:dyDescent="0.35">
      <c r="A140" s="57" t="s">
        <v>36</v>
      </c>
      <c r="B140" s="41">
        <v>26</v>
      </c>
      <c r="C140" s="42">
        <v>130</v>
      </c>
      <c r="D140" s="42">
        <v>3000</v>
      </c>
      <c r="E140" s="48" t="s">
        <v>26</v>
      </c>
      <c r="F140" s="43">
        <v>3</v>
      </c>
      <c r="G140" s="44">
        <f t="shared" si="75"/>
        <v>3.0419999999999999E-2</v>
      </c>
      <c r="H140" s="45">
        <f t="shared" si="76"/>
        <v>1.17</v>
      </c>
      <c r="I140" s="648">
        <f t="shared" si="77"/>
        <v>520</v>
      </c>
      <c r="J140" s="184">
        <f t="shared" si="78"/>
        <v>608.4</v>
      </c>
      <c r="K140" s="662">
        <v>20000</v>
      </c>
      <c r="L140" s="101">
        <f t="shared" si="79"/>
        <v>592.80000000000007</v>
      </c>
      <c r="M140" s="102">
        <f t="shared" si="80"/>
        <v>693.57600000000002</v>
      </c>
      <c r="N140" s="813">
        <v>22800</v>
      </c>
      <c r="O140" s="32">
        <v>130</v>
      </c>
    </row>
    <row r="141" spans="1:15" ht="15" customHeight="1" thickBot="1" x14ac:dyDescent="0.35">
      <c r="A141" s="1023"/>
      <c r="B141" s="1024"/>
      <c r="C141" s="1024"/>
      <c r="D141" s="1024"/>
      <c r="E141" s="1024"/>
      <c r="F141" s="1024"/>
      <c r="G141" s="1024"/>
      <c r="H141" s="1024"/>
      <c r="I141" s="1024"/>
      <c r="J141" s="1024"/>
      <c r="K141" s="1024"/>
      <c r="L141" s="1024"/>
      <c r="M141" s="1024"/>
      <c r="N141" s="1024"/>
      <c r="O141" s="32"/>
    </row>
    <row r="142" spans="1:15" s="87" customFormat="1" ht="14.4" customHeight="1" x14ac:dyDescent="0.3">
      <c r="A142" s="824" t="s">
        <v>50</v>
      </c>
      <c r="B142" s="831">
        <v>10</v>
      </c>
      <c r="C142" s="825">
        <v>30</v>
      </c>
      <c r="D142" s="825">
        <v>3000</v>
      </c>
      <c r="E142" s="826" t="s">
        <v>24</v>
      </c>
      <c r="F142" s="149">
        <v>1</v>
      </c>
      <c r="G142" s="150">
        <f t="shared" ref="G142:G167" si="81">B142*C142*D142/1000000000*F142</f>
        <v>8.9999999999999998E-4</v>
      </c>
      <c r="H142" s="151"/>
      <c r="I142" s="818"/>
      <c r="J142" s="487"/>
      <c r="K142" s="487"/>
      <c r="L142" s="819"/>
      <c r="M142" s="470">
        <f t="shared" si="80"/>
        <v>33.479999999999997</v>
      </c>
      <c r="N142" s="61">
        <v>37200</v>
      </c>
      <c r="O142" s="32"/>
    </row>
    <row r="143" spans="1:15" s="87" customFormat="1" ht="14.4" customHeight="1" x14ac:dyDescent="0.3">
      <c r="A143" s="824" t="s">
        <v>50</v>
      </c>
      <c r="B143" s="831">
        <v>10</v>
      </c>
      <c r="C143" s="148">
        <v>40</v>
      </c>
      <c r="D143" s="825">
        <v>3000</v>
      </c>
      <c r="E143" s="826" t="s">
        <v>24</v>
      </c>
      <c r="F143" s="149">
        <v>1</v>
      </c>
      <c r="G143" s="150">
        <f t="shared" si="81"/>
        <v>1.1999999999999999E-3</v>
      </c>
      <c r="H143" s="151"/>
      <c r="I143" s="820"/>
      <c r="J143" s="496"/>
      <c r="K143" s="496"/>
      <c r="L143" s="821"/>
      <c r="M143" s="470">
        <f t="shared" si="80"/>
        <v>44.639999999999993</v>
      </c>
      <c r="N143" s="61">
        <v>37200</v>
      </c>
      <c r="O143" s="32"/>
    </row>
    <row r="144" spans="1:15" s="87" customFormat="1" ht="14.4" customHeight="1" x14ac:dyDescent="0.3">
      <c r="A144" s="824" t="s">
        <v>50</v>
      </c>
      <c r="B144" s="831">
        <v>10</v>
      </c>
      <c r="C144" s="148">
        <v>50</v>
      </c>
      <c r="D144" s="825">
        <v>3000</v>
      </c>
      <c r="E144" s="826" t="s">
        <v>24</v>
      </c>
      <c r="F144" s="149">
        <v>1</v>
      </c>
      <c r="G144" s="150">
        <f t="shared" si="81"/>
        <v>1.5E-3</v>
      </c>
      <c r="H144" s="151"/>
      <c r="I144" s="820"/>
      <c r="J144" s="496"/>
      <c r="K144" s="496"/>
      <c r="L144" s="821"/>
      <c r="M144" s="470">
        <f t="shared" si="80"/>
        <v>55.800000000000004</v>
      </c>
      <c r="N144" s="61">
        <v>37200</v>
      </c>
      <c r="O144" s="32"/>
    </row>
    <row r="145" spans="1:15" s="87" customFormat="1" ht="14.4" customHeight="1" x14ac:dyDescent="0.3">
      <c r="A145" s="824" t="s">
        <v>50</v>
      </c>
      <c r="B145" s="152">
        <v>20</v>
      </c>
      <c r="C145" s="825">
        <v>30</v>
      </c>
      <c r="D145" s="825">
        <v>3000</v>
      </c>
      <c r="E145" s="826" t="s">
        <v>24</v>
      </c>
      <c r="F145" s="149">
        <v>1</v>
      </c>
      <c r="G145" s="150">
        <f t="shared" si="81"/>
        <v>1.8E-3</v>
      </c>
      <c r="H145" s="151"/>
      <c r="I145" s="820"/>
      <c r="J145" s="496"/>
      <c r="K145" s="496"/>
      <c r="L145" s="821"/>
      <c r="M145" s="470">
        <f t="shared" si="80"/>
        <v>66.959999999999994</v>
      </c>
      <c r="N145" s="61">
        <v>37200</v>
      </c>
      <c r="O145" s="32"/>
    </row>
    <row r="146" spans="1:15" s="87" customFormat="1" ht="14.4" customHeight="1" x14ac:dyDescent="0.3">
      <c r="A146" s="824" t="s">
        <v>50</v>
      </c>
      <c r="B146" s="152">
        <v>20</v>
      </c>
      <c r="C146" s="148">
        <v>40</v>
      </c>
      <c r="D146" s="825">
        <v>3000</v>
      </c>
      <c r="E146" s="826" t="s">
        <v>24</v>
      </c>
      <c r="F146" s="149">
        <v>1</v>
      </c>
      <c r="G146" s="150">
        <f t="shared" si="81"/>
        <v>2.3999999999999998E-3</v>
      </c>
      <c r="H146" s="151"/>
      <c r="I146" s="820"/>
      <c r="J146" s="496"/>
      <c r="K146" s="496"/>
      <c r="L146" s="821"/>
      <c r="M146" s="470">
        <f t="shared" si="80"/>
        <v>89.279999999999987</v>
      </c>
      <c r="N146" s="61">
        <v>37200</v>
      </c>
      <c r="O146" s="32"/>
    </row>
    <row r="147" spans="1:15" s="87" customFormat="1" ht="14.4" customHeight="1" x14ac:dyDescent="0.3">
      <c r="A147" s="824" t="s">
        <v>50</v>
      </c>
      <c r="B147" s="152">
        <v>20</v>
      </c>
      <c r="C147" s="148">
        <v>50</v>
      </c>
      <c r="D147" s="825">
        <v>3000</v>
      </c>
      <c r="E147" s="826" t="s">
        <v>24</v>
      </c>
      <c r="F147" s="149">
        <v>1</v>
      </c>
      <c r="G147" s="150">
        <f t="shared" si="81"/>
        <v>3.0000000000000001E-3</v>
      </c>
      <c r="H147" s="151"/>
      <c r="I147" s="820"/>
      <c r="J147" s="496"/>
      <c r="K147" s="496"/>
      <c r="L147" s="821"/>
      <c r="M147" s="470">
        <f t="shared" si="80"/>
        <v>111.60000000000001</v>
      </c>
      <c r="N147" s="61">
        <v>37200</v>
      </c>
      <c r="O147" s="32"/>
    </row>
    <row r="148" spans="1:15" s="87" customFormat="1" ht="14.4" customHeight="1" thickBot="1" x14ac:dyDescent="0.35">
      <c r="A148" s="827" t="s">
        <v>50</v>
      </c>
      <c r="B148" s="179">
        <v>20</v>
      </c>
      <c r="C148" s="175">
        <v>60</v>
      </c>
      <c r="D148" s="828">
        <v>3000</v>
      </c>
      <c r="E148" s="829" t="s">
        <v>24</v>
      </c>
      <c r="F148" s="176">
        <v>1</v>
      </c>
      <c r="G148" s="177">
        <f t="shared" si="81"/>
        <v>3.5999999999999999E-3</v>
      </c>
      <c r="H148" s="178"/>
      <c r="I148" s="822"/>
      <c r="J148" s="510"/>
      <c r="K148" s="510"/>
      <c r="L148" s="823"/>
      <c r="M148" s="102">
        <f t="shared" si="80"/>
        <v>133.91999999999999</v>
      </c>
      <c r="N148" s="355">
        <v>37200</v>
      </c>
      <c r="O148" s="32"/>
    </row>
    <row r="149" spans="1:15" s="87" customFormat="1" ht="14.4" customHeight="1" x14ac:dyDescent="0.3">
      <c r="A149" s="119" t="s">
        <v>50</v>
      </c>
      <c r="B149" s="832">
        <v>10</v>
      </c>
      <c r="C149" s="130">
        <v>30</v>
      </c>
      <c r="D149" s="130">
        <v>3000</v>
      </c>
      <c r="E149" s="830" t="s">
        <v>45</v>
      </c>
      <c r="F149" s="120">
        <v>1</v>
      </c>
      <c r="G149" s="121">
        <f t="shared" si="81"/>
        <v>8.9999999999999998E-4</v>
      </c>
      <c r="H149" s="122"/>
      <c r="I149" s="814"/>
      <c r="J149" s="105"/>
      <c r="K149" s="105"/>
      <c r="L149" s="817"/>
      <c r="M149" s="93">
        <f t="shared" si="80"/>
        <v>21.599999999999998</v>
      </c>
      <c r="N149" s="94">
        <v>24000</v>
      </c>
      <c r="O149" s="32"/>
    </row>
    <row r="150" spans="1:15" ht="14.4" customHeight="1" x14ac:dyDescent="0.3">
      <c r="A150" s="824" t="s">
        <v>50</v>
      </c>
      <c r="B150" s="831">
        <v>10</v>
      </c>
      <c r="C150" s="148">
        <v>40</v>
      </c>
      <c r="D150" s="825">
        <v>3000</v>
      </c>
      <c r="E150" s="826" t="s">
        <v>45</v>
      </c>
      <c r="F150" s="149">
        <v>1</v>
      </c>
      <c r="G150" s="150">
        <f t="shared" si="81"/>
        <v>1.1999999999999999E-3</v>
      </c>
      <c r="H150" s="151"/>
      <c r="I150" s="495"/>
      <c r="J150" s="496"/>
      <c r="K150" s="496"/>
      <c r="L150" s="815"/>
      <c r="M150" s="93">
        <f t="shared" si="80"/>
        <v>28.799999999999997</v>
      </c>
      <c r="N150" s="94">
        <v>24000</v>
      </c>
      <c r="O150" s="32"/>
    </row>
    <row r="151" spans="1:15" ht="14.4" customHeight="1" x14ac:dyDescent="0.3">
      <c r="A151" s="824" t="s">
        <v>50</v>
      </c>
      <c r="B151" s="831">
        <v>10</v>
      </c>
      <c r="C151" s="148">
        <v>50</v>
      </c>
      <c r="D151" s="825">
        <v>3000</v>
      </c>
      <c r="E151" s="826" t="s">
        <v>45</v>
      </c>
      <c r="F151" s="149">
        <v>1</v>
      </c>
      <c r="G151" s="150">
        <f t="shared" si="81"/>
        <v>1.5E-3</v>
      </c>
      <c r="H151" s="151"/>
      <c r="I151" s="495"/>
      <c r="J151" s="496"/>
      <c r="K151" s="496"/>
      <c r="L151" s="815"/>
      <c r="M151" s="93">
        <f t="shared" si="80"/>
        <v>36</v>
      </c>
      <c r="N151" s="94">
        <v>24000</v>
      </c>
      <c r="O151" s="32"/>
    </row>
    <row r="152" spans="1:15" ht="14.4" customHeight="1" x14ac:dyDescent="0.3">
      <c r="A152" s="824" t="s">
        <v>50</v>
      </c>
      <c r="B152" s="152">
        <v>20</v>
      </c>
      <c r="C152" s="825">
        <v>30</v>
      </c>
      <c r="D152" s="825">
        <v>3000</v>
      </c>
      <c r="E152" s="826" t="s">
        <v>45</v>
      </c>
      <c r="F152" s="149">
        <v>1</v>
      </c>
      <c r="G152" s="150">
        <f t="shared" si="81"/>
        <v>1.8E-3</v>
      </c>
      <c r="H152" s="151"/>
      <c r="I152" s="495"/>
      <c r="J152" s="496"/>
      <c r="K152" s="496"/>
      <c r="L152" s="815"/>
      <c r="M152" s="93">
        <f t="shared" si="80"/>
        <v>43.199999999999996</v>
      </c>
      <c r="N152" s="94">
        <v>24000</v>
      </c>
      <c r="O152" s="32"/>
    </row>
    <row r="153" spans="1:15" ht="14.4" customHeight="1" x14ac:dyDescent="0.3">
      <c r="A153" s="824" t="s">
        <v>50</v>
      </c>
      <c r="B153" s="152">
        <v>20</v>
      </c>
      <c r="C153" s="148">
        <v>40</v>
      </c>
      <c r="D153" s="825">
        <v>3000</v>
      </c>
      <c r="E153" s="826" t="s">
        <v>45</v>
      </c>
      <c r="F153" s="149">
        <v>1</v>
      </c>
      <c r="G153" s="150">
        <f t="shared" si="81"/>
        <v>2.3999999999999998E-3</v>
      </c>
      <c r="H153" s="151"/>
      <c r="I153" s="495"/>
      <c r="J153" s="496"/>
      <c r="K153" s="496"/>
      <c r="L153" s="815"/>
      <c r="M153" s="93">
        <f t="shared" si="80"/>
        <v>57.599999999999994</v>
      </c>
      <c r="N153" s="94">
        <v>24000</v>
      </c>
      <c r="O153" s="32"/>
    </row>
    <row r="154" spans="1:15" ht="14.4" customHeight="1" x14ac:dyDescent="0.3">
      <c r="A154" s="824" t="s">
        <v>50</v>
      </c>
      <c r="B154" s="152">
        <v>20</v>
      </c>
      <c r="C154" s="148">
        <v>50</v>
      </c>
      <c r="D154" s="825">
        <v>3000</v>
      </c>
      <c r="E154" s="826" t="s">
        <v>45</v>
      </c>
      <c r="F154" s="149">
        <v>1</v>
      </c>
      <c r="G154" s="150">
        <f t="shared" si="81"/>
        <v>3.0000000000000001E-3</v>
      </c>
      <c r="H154" s="151"/>
      <c r="I154" s="495"/>
      <c r="J154" s="496"/>
      <c r="K154" s="496"/>
      <c r="L154" s="815"/>
      <c r="M154" s="93">
        <f t="shared" si="80"/>
        <v>72</v>
      </c>
      <c r="N154" s="94">
        <v>24000</v>
      </c>
      <c r="O154" s="32"/>
    </row>
    <row r="155" spans="1:15" ht="14.4" customHeight="1" thickBot="1" x14ac:dyDescent="0.35">
      <c r="A155" s="827" t="s">
        <v>50</v>
      </c>
      <c r="B155" s="179">
        <v>20</v>
      </c>
      <c r="C155" s="175">
        <v>60</v>
      </c>
      <c r="D155" s="828">
        <v>3000</v>
      </c>
      <c r="E155" s="829" t="s">
        <v>45</v>
      </c>
      <c r="F155" s="176">
        <v>1</v>
      </c>
      <c r="G155" s="177">
        <f t="shared" si="81"/>
        <v>3.5999999999999999E-3</v>
      </c>
      <c r="H155" s="178"/>
      <c r="I155" s="509"/>
      <c r="J155" s="510"/>
      <c r="K155" s="510"/>
      <c r="L155" s="816"/>
      <c r="M155" s="102">
        <f t="shared" si="80"/>
        <v>86.399999999999991</v>
      </c>
      <c r="N155" s="355">
        <v>24000</v>
      </c>
      <c r="O155" s="32"/>
    </row>
    <row r="156" spans="1:15" ht="14.4" customHeight="1" x14ac:dyDescent="0.3">
      <c r="A156" s="481" t="s">
        <v>37</v>
      </c>
      <c r="B156" s="718">
        <v>30</v>
      </c>
      <c r="C156" s="104">
        <v>30</v>
      </c>
      <c r="D156" s="482">
        <v>3000</v>
      </c>
      <c r="E156" s="483" t="s">
        <v>24</v>
      </c>
      <c r="F156" s="484">
        <v>1</v>
      </c>
      <c r="G156" s="500">
        <f t="shared" si="81"/>
        <v>2.7000000000000001E-3</v>
      </c>
      <c r="H156" s="501"/>
      <c r="I156" s="814"/>
      <c r="J156" s="105">
        <f t="shared" ref="J156:J176" si="82">K156*G156</f>
        <v>84.78</v>
      </c>
      <c r="K156" s="497">
        <v>31400</v>
      </c>
      <c r="L156" s="356"/>
      <c r="M156" s="108">
        <f t="shared" si="80"/>
        <v>96.39</v>
      </c>
      <c r="N156" s="112">
        <v>35700</v>
      </c>
      <c r="O156" s="1"/>
    </row>
    <row r="157" spans="1:15" ht="14.4" customHeight="1" x14ac:dyDescent="0.3">
      <c r="A157" s="490" t="s">
        <v>37</v>
      </c>
      <c r="B157" s="504">
        <v>30</v>
      </c>
      <c r="C157" s="103">
        <v>40</v>
      </c>
      <c r="D157" s="491">
        <v>3000</v>
      </c>
      <c r="E157" s="492" t="s">
        <v>24</v>
      </c>
      <c r="F157" s="493">
        <v>1</v>
      </c>
      <c r="G157" s="169">
        <f t="shared" si="81"/>
        <v>3.5999999999999999E-3</v>
      </c>
      <c r="H157" s="110"/>
      <c r="I157" s="495"/>
      <c r="J157" s="496">
        <f t="shared" si="82"/>
        <v>113.03999999999999</v>
      </c>
      <c r="K157" s="497">
        <v>31400</v>
      </c>
      <c r="L157" s="113"/>
      <c r="M157" s="103">
        <f t="shared" si="80"/>
        <v>128.52000000000001</v>
      </c>
      <c r="N157" s="498">
        <v>35700</v>
      </c>
      <c r="O157" s="1"/>
    </row>
    <row r="158" spans="1:15" ht="14.4" customHeight="1" x14ac:dyDescent="0.3">
      <c r="A158" s="490" t="s">
        <v>37</v>
      </c>
      <c r="B158" s="504">
        <v>30</v>
      </c>
      <c r="C158" s="103">
        <v>50</v>
      </c>
      <c r="D158" s="491">
        <v>3000</v>
      </c>
      <c r="E158" s="492" t="s">
        <v>24</v>
      </c>
      <c r="F158" s="493">
        <v>1</v>
      </c>
      <c r="G158" s="169">
        <f t="shared" si="81"/>
        <v>4.4999999999999997E-3</v>
      </c>
      <c r="H158" s="110"/>
      <c r="I158" s="495"/>
      <c r="J158" s="496">
        <f t="shared" si="82"/>
        <v>141.29999999999998</v>
      </c>
      <c r="K158" s="497">
        <v>31400</v>
      </c>
      <c r="L158" s="113"/>
      <c r="M158" s="103">
        <f t="shared" si="80"/>
        <v>160.64999999999998</v>
      </c>
      <c r="N158" s="498">
        <v>35700</v>
      </c>
      <c r="O158" s="1"/>
    </row>
    <row r="159" spans="1:15" ht="14.4" customHeight="1" x14ac:dyDescent="0.3">
      <c r="A159" s="490" t="s">
        <v>37</v>
      </c>
      <c r="B159" s="504">
        <v>30</v>
      </c>
      <c r="C159" s="103">
        <v>60</v>
      </c>
      <c r="D159" s="491">
        <v>3000</v>
      </c>
      <c r="E159" s="492" t="s">
        <v>24</v>
      </c>
      <c r="F159" s="493">
        <v>1</v>
      </c>
      <c r="G159" s="169">
        <f t="shared" si="81"/>
        <v>5.4000000000000003E-3</v>
      </c>
      <c r="H159" s="110"/>
      <c r="I159" s="495"/>
      <c r="J159" s="496">
        <f t="shared" si="82"/>
        <v>169.56</v>
      </c>
      <c r="K159" s="497">
        <v>31400</v>
      </c>
      <c r="L159" s="113"/>
      <c r="M159" s="103">
        <f t="shared" si="80"/>
        <v>192.78</v>
      </c>
      <c r="N159" s="498">
        <v>35700</v>
      </c>
      <c r="O159" s="1"/>
    </row>
    <row r="160" spans="1:15" ht="14.4" customHeight="1" x14ac:dyDescent="0.3">
      <c r="A160" s="490" t="s">
        <v>37</v>
      </c>
      <c r="B160" s="504">
        <v>40</v>
      </c>
      <c r="C160" s="103">
        <v>40</v>
      </c>
      <c r="D160" s="491">
        <v>3000</v>
      </c>
      <c r="E160" s="492" t="s">
        <v>24</v>
      </c>
      <c r="F160" s="493">
        <v>1</v>
      </c>
      <c r="G160" s="169">
        <f t="shared" si="81"/>
        <v>4.7999999999999996E-3</v>
      </c>
      <c r="H160" s="110"/>
      <c r="I160" s="495"/>
      <c r="J160" s="496">
        <f t="shared" si="82"/>
        <v>150.72</v>
      </c>
      <c r="K160" s="497">
        <v>31400</v>
      </c>
      <c r="L160" s="113"/>
      <c r="M160" s="103">
        <f t="shared" si="80"/>
        <v>171.35999999999999</v>
      </c>
      <c r="N160" s="498">
        <v>35700</v>
      </c>
      <c r="O160" s="1"/>
    </row>
    <row r="161" spans="1:15" ht="14.4" customHeight="1" x14ac:dyDescent="0.3">
      <c r="A161" s="490" t="s">
        <v>37</v>
      </c>
      <c r="B161" s="504">
        <v>40</v>
      </c>
      <c r="C161" s="103">
        <v>50</v>
      </c>
      <c r="D161" s="491">
        <v>3000</v>
      </c>
      <c r="E161" s="492" t="s">
        <v>24</v>
      </c>
      <c r="F161" s="493">
        <v>1</v>
      </c>
      <c r="G161" s="169">
        <f t="shared" si="81"/>
        <v>6.0000000000000001E-3</v>
      </c>
      <c r="H161" s="110"/>
      <c r="I161" s="495"/>
      <c r="J161" s="496">
        <f t="shared" si="82"/>
        <v>188.4</v>
      </c>
      <c r="K161" s="497">
        <v>31400</v>
      </c>
      <c r="L161" s="113"/>
      <c r="M161" s="103">
        <f t="shared" si="80"/>
        <v>214.20000000000002</v>
      </c>
      <c r="N161" s="498">
        <v>35700</v>
      </c>
      <c r="O161" s="1"/>
    </row>
    <row r="162" spans="1:15" ht="14.4" customHeight="1" x14ac:dyDescent="0.3">
      <c r="A162" s="490" t="s">
        <v>37</v>
      </c>
      <c r="B162" s="504">
        <v>40</v>
      </c>
      <c r="C162" s="103">
        <v>60</v>
      </c>
      <c r="D162" s="491">
        <v>3000</v>
      </c>
      <c r="E162" s="492" t="s">
        <v>24</v>
      </c>
      <c r="F162" s="493">
        <v>1</v>
      </c>
      <c r="G162" s="169">
        <f t="shared" si="81"/>
        <v>7.1999999999999998E-3</v>
      </c>
      <c r="H162" s="110"/>
      <c r="I162" s="495"/>
      <c r="J162" s="496">
        <f t="shared" si="82"/>
        <v>226.07999999999998</v>
      </c>
      <c r="K162" s="497">
        <v>31400</v>
      </c>
      <c r="L162" s="113"/>
      <c r="M162" s="103">
        <f t="shared" si="80"/>
        <v>257.04000000000002</v>
      </c>
      <c r="N162" s="498">
        <v>35700</v>
      </c>
      <c r="O162" s="1"/>
    </row>
    <row r="163" spans="1:15" ht="14.4" customHeight="1" x14ac:dyDescent="0.3">
      <c r="A163" s="490" t="s">
        <v>37</v>
      </c>
      <c r="B163" s="504">
        <v>50</v>
      </c>
      <c r="C163" s="103">
        <v>50</v>
      </c>
      <c r="D163" s="491">
        <v>3000</v>
      </c>
      <c r="E163" s="492" t="s">
        <v>24</v>
      </c>
      <c r="F163" s="493">
        <v>1</v>
      </c>
      <c r="G163" s="169">
        <f t="shared" si="81"/>
        <v>7.4999999999999997E-3</v>
      </c>
      <c r="H163" s="110"/>
      <c r="I163" s="495"/>
      <c r="J163" s="496">
        <f t="shared" si="82"/>
        <v>235.5</v>
      </c>
      <c r="K163" s="497">
        <v>31400</v>
      </c>
      <c r="L163" s="113"/>
      <c r="M163" s="103">
        <f t="shared" si="80"/>
        <v>267.75</v>
      </c>
      <c r="N163" s="498">
        <v>35700</v>
      </c>
      <c r="O163" s="1"/>
    </row>
    <row r="164" spans="1:15" ht="14.4" customHeight="1" x14ac:dyDescent="0.3">
      <c r="A164" s="490" t="s">
        <v>37</v>
      </c>
      <c r="B164" s="504">
        <v>50</v>
      </c>
      <c r="C164" s="103">
        <v>60</v>
      </c>
      <c r="D164" s="491">
        <v>3000</v>
      </c>
      <c r="E164" s="492" t="s">
        <v>24</v>
      </c>
      <c r="F164" s="493">
        <v>1</v>
      </c>
      <c r="G164" s="169">
        <f t="shared" si="81"/>
        <v>8.9999999999999993E-3</v>
      </c>
      <c r="H164" s="110"/>
      <c r="I164" s="495"/>
      <c r="J164" s="496">
        <f t="shared" si="82"/>
        <v>282.59999999999997</v>
      </c>
      <c r="K164" s="497">
        <v>31400</v>
      </c>
      <c r="L164" s="113"/>
      <c r="M164" s="103">
        <f t="shared" si="80"/>
        <v>321.29999999999995</v>
      </c>
      <c r="N164" s="498">
        <v>35700</v>
      </c>
      <c r="O164" s="1"/>
    </row>
    <row r="165" spans="1:15" ht="14.4" customHeight="1" x14ac:dyDescent="0.3">
      <c r="A165" s="490" t="s">
        <v>37</v>
      </c>
      <c r="B165" s="504">
        <v>50</v>
      </c>
      <c r="C165" s="103">
        <v>70</v>
      </c>
      <c r="D165" s="491">
        <v>3000</v>
      </c>
      <c r="E165" s="492" t="s">
        <v>24</v>
      </c>
      <c r="F165" s="493">
        <v>1</v>
      </c>
      <c r="G165" s="169">
        <f t="shared" si="81"/>
        <v>1.0500000000000001E-2</v>
      </c>
      <c r="H165" s="110"/>
      <c r="I165" s="495"/>
      <c r="J165" s="496">
        <f t="shared" si="82"/>
        <v>329.70000000000005</v>
      </c>
      <c r="K165" s="497">
        <v>31400</v>
      </c>
      <c r="L165" s="113"/>
      <c r="M165" s="103">
        <f t="shared" si="80"/>
        <v>374.85</v>
      </c>
      <c r="N165" s="498">
        <v>35700</v>
      </c>
      <c r="O165" s="1"/>
    </row>
    <row r="166" spans="1:15" ht="14.4" customHeight="1" thickBot="1" x14ac:dyDescent="0.35">
      <c r="A166" s="490" t="s">
        <v>37</v>
      </c>
      <c r="B166" s="116">
        <v>60</v>
      </c>
      <c r="C166" s="114">
        <v>60</v>
      </c>
      <c r="D166" s="499">
        <v>3000</v>
      </c>
      <c r="E166" s="506" t="s">
        <v>24</v>
      </c>
      <c r="F166" s="507">
        <v>1</v>
      </c>
      <c r="G166" s="173">
        <f t="shared" si="81"/>
        <v>1.0800000000000001E-2</v>
      </c>
      <c r="H166" s="115"/>
      <c r="I166" s="495"/>
      <c r="J166" s="496">
        <f t="shared" si="82"/>
        <v>339.12</v>
      </c>
      <c r="K166" s="497">
        <v>31400</v>
      </c>
      <c r="L166" s="113"/>
      <c r="M166" s="103">
        <f t="shared" si="80"/>
        <v>385.56</v>
      </c>
      <c r="N166" s="498">
        <v>35700</v>
      </c>
      <c r="O166" s="1"/>
    </row>
    <row r="167" spans="1:15" ht="14.4" customHeight="1" x14ac:dyDescent="0.3">
      <c r="A167" s="481" t="s">
        <v>37</v>
      </c>
      <c r="B167" s="718">
        <v>30</v>
      </c>
      <c r="C167" s="104">
        <v>30</v>
      </c>
      <c r="D167" s="482">
        <v>3000</v>
      </c>
      <c r="E167" s="483" t="s">
        <v>45</v>
      </c>
      <c r="F167" s="484">
        <v>1</v>
      </c>
      <c r="G167" s="500">
        <f t="shared" si="81"/>
        <v>2.7000000000000001E-3</v>
      </c>
      <c r="H167" s="501"/>
      <c r="I167" s="486"/>
      <c r="J167" s="487">
        <f t="shared" si="82"/>
        <v>57.24</v>
      </c>
      <c r="K167" s="488">
        <v>21200</v>
      </c>
      <c r="L167" s="502"/>
      <c r="M167" s="108">
        <f t="shared" si="80"/>
        <v>64.8</v>
      </c>
      <c r="N167" s="112">
        <v>24000</v>
      </c>
      <c r="O167" s="1"/>
    </row>
    <row r="168" spans="1:15" s="466" customFormat="1" ht="14.4" customHeight="1" x14ac:dyDescent="0.3">
      <c r="A168" s="490" t="s">
        <v>37</v>
      </c>
      <c r="B168" s="504">
        <v>30</v>
      </c>
      <c r="C168" s="103">
        <v>40</v>
      </c>
      <c r="D168" s="491">
        <v>3000</v>
      </c>
      <c r="E168" s="492" t="s">
        <v>45</v>
      </c>
      <c r="F168" s="493">
        <v>1</v>
      </c>
      <c r="G168" s="169">
        <f t="shared" ref="G168:G170" si="83">B168*C168*D168/1000000000*F168</f>
        <v>3.5999999999999999E-3</v>
      </c>
      <c r="H168" s="110"/>
      <c r="I168" s="495"/>
      <c r="J168" s="496">
        <f t="shared" ref="J168:J170" si="84">K168*G168</f>
        <v>76.319999999999993</v>
      </c>
      <c r="K168" s="503">
        <v>21200</v>
      </c>
      <c r="L168" s="504"/>
      <c r="M168" s="103">
        <f t="shared" ref="M168:M170" si="85">G168*N168</f>
        <v>86.399999999999991</v>
      </c>
      <c r="N168" s="498">
        <v>24000</v>
      </c>
      <c r="O168" s="1"/>
    </row>
    <row r="169" spans="1:15" s="466" customFormat="1" ht="14.4" customHeight="1" x14ac:dyDescent="0.3">
      <c r="A169" s="490" t="s">
        <v>37</v>
      </c>
      <c r="B169" s="504">
        <v>30</v>
      </c>
      <c r="C169" s="103">
        <v>50</v>
      </c>
      <c r="D169" s="491">
        <v>3000</v>
      </c>
      <c r="E169" s="492" t="s">
        <v>45</v>
      </c>
      <c r="F169" s="493">
        <v>1</v>
      </c>
      <c r="G169" s="169">
        <f t="shared" si="83"/>
        <v>4.4999999999999997E-3</v>
      </c>
      <c r="H169" s="110"/>
      <c r="I169" s="495"/>
      <c r="J169" s="496">
        <f t="shared" si="84"/>
        <v>95.399999999999991</v>
      </c>
      <c r="K169" s="503">
        <v>21200</v>
      </c>
      <c r="L169" s="504"/>
      <c r="M169" s="103">
        <f t="shared" si="85"/>
        <v>107.99999999999999</v>
      </c>
      <c r="N169" s="498">
        <v>24000</v>
      </c>
      <c r="O169" s="1"/>
    </row>
    <row r="170" spans="1:15" s="466" customFormat="1" ht="14.4" customHeight="1" x14ac:dyDescent="0.3">
      <c r="A170" s="490" t="s">
        <v>37</v>
      </c>
      <c r="B170" s="504">
        <v>40</v>
      </c>
      <c r="C170" s="103">
        <v>40</v>
      </c>
      <c r="D170" s="491">
        <v>3000</v>
      </c>
      <c r="E170" s="492" t="s">
        <v>45</v>
      </c>
      <c r="F170" s="493">
        <v>1</v>
      </c>
      <c r="G170" s="169">
        <f t="shared" si="83"/>
        <v>4.7999999999999996E-3</v>
      </c>
      <c r="H170" s="110"/>
      <c r="I170" s="495"/>
      <c r="J170" s="496">
        <f t="shared" si="84"/>
        <v>101.75999999999999</v>
      </c>
      <c r="K170" s="503">
        <v>21200</v>
      </c>
      <c r="L170" s="504"/>
      <c r="M170" s="103">
        <f t="shared" si="85"/>
        <v>115.19999999999999</v>
      </c>
      <c r="N170" s="498">
        <v>24000</v>
      </c>
      <c r="O170" s="1"/>
    </row>
    <row r="171" spans="1:15" ht="14.4" customHeight="1" x14ac:dyDescent="0.3">
      <c r="A171" s="490" t="s">
        <v>37</v>
      </c>
      <c r="B171" s="504">
        <v>40</v>
      </c>
      <c r="C171" s="103">
        <v>50</v>
      </c>
      <c r="D171" s="491">
        <v>3000</v>
      </c>
      <c r="E171" s="492" t="s">
        <v>45</v>
      </c>
      <c r="F171" s="493">
        <v>1</v>
      </c>
      <c r="G171" s="169">
        <f t="shared" ref="G171:G176" si="86">B171*C171*D171/1000000000*F171</f>
        <v>6.0000000000000001E-3</v>
      </c>
      <c r="H171" s="110"/>
      <c r="I171" s="495"/>
      <c r="J171" s="496">
        <f t="shared" si="82"/>
        <v>127.2</v>
      </c>
      <c r="K171" s="503">
        <v>21200</v>
      </c>
      <c r="L171" s="504"/>
      <c r="M171" s="103">
        <f t="shared" si="80"/>
        <v>144</v>
      </c>
      <c r="N171" s="498">
        <v>24000</v>
      </c>
      <c r="O171" s="1"/>
    </row>
    <row r="172" spans="1:15" ht="14.4" customHeight="1" x14ac:dyDescent="0.3">
      <c r="A172" s="490" t="s">
        <v>37</v>
      </c>
      <c r="B172" s="504">
        <v>40</v>
      </c>
      <c r="C172" s="103">
        <v>60</v>
      </c>
      <c r="D172" s="491">
        <v>3000</v>
      </c>
      <c r="E172" s="492" t="s">
        <v>45</v>
      </c>
      <c r="F172" s="493">
        <v>1</v>
      </c>
      <c r="G172" s="169">
        <f t="shared" si="86"/>
        <v>7.1999999999999998E-3</v>
      </c>
      <c r="H172" s="110"/>
      <c r="I172" s="495"/>
      <c r="J172" s="496">
        <f t="shared" si="82"/>
        <v>152.63999999999999</v>
      </c>
      <c r="K172" s="503">
        <v>21200</v>
      </c>
      <c r="L172" s="504"/>
      <c r="M172" s="103">
        <f t="shared" si="80"/>
        <v>172.79999999999998</v>
      </c>
      <c r="N172" s="498">
        <v>24000</v>
      </c>
      <c r="O172" s="1"/>
    </row>
    <row r="173" spans="1:15" ht="14.4" customHeight="1" x14ac:dyDescent="0.3">
      <c r="A173" s="490" t="s">
        <v>37</v>
      </c>
      <c r="B173" s="504">
        <v>50</v>
      </c>
      <c r="C173" s="103">
        <v>50</v>
      </c>
      <c r="D173" s="491">
        <v>3000</v>
      </c>
      <c r="E173" s="492" t="s">
        <v>45</v>
      </c>
      <c r="F173" s="493">
        <v>1</v>
      </c>
      <c r="G173" s="169">
        <f t="shared" si="86"/>
        <v>7.4999999999999997E-3</v>
      </c>
      <c r="H173" s="110"/>
      <c r="I173" s="495"/>
      <c r="J173" s="496">
        <f t="shared" si="82"/>
        <v>159</v>
      </c>
      <c r="K173" s="503">
        <v>21200</v>
      </c>
      <c r="L173" s="504"/>
      <c r="M173" s="103">
        <f t="shared" si="80"/>
        <v>180</v>
      </c>
      <c r="N173" s="498">
        <v>24000</v>
      </c>
      <c r="O173" s="1"/>
    </row>
    <row r="174" spans="1:15" ht="14.4" customHeight="1" x14ac:dyDescent="0.3">
      <c r="A174" s="490" t="s">
        <v>37</v>
      </c>
      <c r="B174" s="504">
        <v>50</v>
      </c>
      <c r="C174" s="103">
        <v>60</v>
      </c>
      <c r="D174" s="491">
        <v>3000</v>
      </c>
      <c r="E174" s="492" t="s">
        <v>45</v>
      </c>
      <c r="F174" s="493">
        <v>1</v>
      </c>
      <c r="G174" s="169">
        <f t="shared" si="86"/>
        <v>8.9999999999999993E-3</v>
      </c>
      <c r="H174" s="110"/>
      <c r="I174" s="495"/>
      <c r="J174" s="496">
        <f t="shared" si="82"/>
        <v>190.79999999999998</v>
      </c>
      <c r="K174" s="503">
        <v>21200</v>
      </c>
      <c r="L174" s="504"/>
      <c r="M174" s="103">
        <f t="shared" si="80"/>
        <v>215.99999999999997</v>
      </c>
      <c r="N174" s="498">
        <v>24000</v>
      </c>
      <c r="O174" s="1"/>
    </row>
    <row r="175" spans="1:15" ht="14.4" customHeight="1" x14ac:dyDescent="0.3">
      <c r="A175" s="490" t="s">
        <v>37</v>
      </c>
      <c r="B175" s="504">
        <v>50</v>
      </c>
      <c r="C175" s="103">
        <v>70</v>
      </c>
      <c r="D175" s="491">
        <v>3000</v>
      </c>
      <c r="E175" s="492" t="s">
        <v>45</v>
      </c>
      <c r="F175" s="493">
        <v>1</v>
      </c>
      <c r="G175" s="169">
        <f t="shared" si="86"/>
        <v>1.0500000000000001E-2</v>
      </c>
      <c r="H175" s="110"/>
      <c r="I175" s="495"/>
      <c r="J175" s="496">
        <f t="shared" si="82"/>
        <v>222.60000000000002</v>
      </c>
      <c r="K175" s="503">
        <v>21200</v>
      </c>
      <c r="L175" s="504"/>
      <c r="M175" s="103">
        <f t="shared" si="80"/>
        <v>252.00000000000003</v>
      </c>
      <c r="N175" s="498">
        <v>24000</v>
      </c>
      <c r="O175" s="1"/>
    </row>
    <row r="176" spans="1:15" ht="14.4" customHeight="1" thickBot="1" x14ac:dyDescent="0.35">
      <c r="A176" s="505" t="s">
        <v>37</v>
      </c>
      <c r="B176" s="512">
        <v>60</v>
      </c>
      <c r="C176" s="114">
        <v>60</v>
      </c>
      <c r="D176" s="499">
        <v>3000</v>
      </c>
      <c r="E176" s="506" t="s">
        <v>45</v>
      </c>
      <c r="F176" s="507">
        <v>1</v>
      </c>
      <c r="G176" s="173">
        <f t="shared" si="86"/>
        <v>1.0800000000000001E-2</v>
      </c>
      <c r="H176" s="115"/>
      <c r="I176" s="509"/>
      <c r="J176" s="510">
        <f t="shared" si="82"/>
        <v>228.96</v>
      </c>
      <c r="K176" s="511">
        <v>21200</v>
      </c>
      <c r="L176" s="512"/>
      <c r="M176" s="114">
        <f t="shared" si="80"/>
        <v>259.2</v>
      </c>
      <c r="N176" s="513">
        <v>24000</v>
      </c>
      <c r="O176" s="1"/>
    </row>
    <row r="177" spans="1:15" ht="36.6" customHeight="1" x14ac:dyDescent="0.3">
      <c r="A177" s="1013" t="s">
        <v>1</v>
      </c>
      <c r="B177" s="514" t="s">
        <v>2</v>
      </c>
      <c r="C177" s="515" t="s">
        <v>3</v>
      </c>
      <c r="D177" s="515" t="s">
        <v>4</v>
      </c>
      <c r="E177" s="1014" t="s">
        <v>5</v>
      </c>
      <c r="F177" s="1016" t="s">
        <v>34</v>
      </c>
      <c r="G177" s="1017"/>
      <c r="H177" s="1018"/>
      <c r="I177" s="516"/>
      <c r="J177" s="1019" t="s">
        <v>28</v>
      </c>
      <c r="K177" s="1020"/>
      <c r="L177" s="516"/>
      <c r="M177" s="1021" t="s">
        <v>29</v>
      </c>
      <c r="N177" s="1022"/>
      <c r="O177" s="32"/>
    </row>
    <row r="178" spans="1:15" ht="21" customHeight="1" thickBot="1" x14ac:dyDescent="0.35">
      <c r="A178" s="1013"/>
      <c r="B178" s="517" t="s">
        <v>8</v>
      </c>
      <c r="C178" s="518" t="s">
        <v>8</v>
      </c>
      <c r="D178" s="518" t="s">
        <v>8</v>
      </c>
      <c r="E178" s="1015"/>
      <c r="F178" s="519" t="s">
        <v>9</v>
      </c>
      <c r="G178" s="520" t="s">
        <v>10</v>
      </c>
      <c r="H178" s="521" t="s">
        <v>21</v>
      </c>
      <c r="I178" s="833"/>
      <c r="J178" s="522" t="s">
        <v>22</v>
      </c>
      <c r="K178" s="522" t="s">
        <v>13</v>
      </c>
      <c r="L178" s="523"/>
      <c r="M178" s="68" t="s">
        <v>22</v>
      </c>
      <c r="N178" s="66" t="s">
        <v>13</v>
      </c>
      <c r="O178" s="32"/>
    </row>
    <row r="179" spans="1:15" ht="15" customHeight="1" x14ac:dyDescent="0.3">
      <c r="A179" s="524" t="s">
        <v>38</v>
      </c>
      <c r="B179" s="525">
        <v>20</v>
      </c>
      <c r="C179" s="526">
        <v>96</v>
      </c>
      <c r="D179" s="526">
        <v>2000</v>
      </c>
      <c r="E179" s="527" t="s">
        <v>24</v>
      </c>
      <c r="F179" s="529">
        <v>1</v>
      </c>
      <c r="G179" s="530">
        <f>B179*C179*D179/1000000000</f>
        <v>3.8400000000000001E-3</v>
      </c>
      <c r="H179" s="531"/>
      <c r="I179" s="532"/>
      <c r="J179" s="533">
        <f>K179*G179</f>
        <v>117.12</v>
      </c>
      <c r="K179" s="534">
        <v>30500</v>
      </c>
      <c r="L179" s="535"/>
      <c r="M179" s="536">
        <f>N179*G179</f>
        <v>133.24799999999999</v>
      </c>
      <c r="N179" s="537">
        <v>34700</v>
      </c>
      <c r="O179" s="32"/>
    </row>
    <row r="180" spans="1:15" ht="15" customHeight="1" x14ac:dyDescent="0.3">
      <c r="A180" s="538" t="s">
        <v>38</v>
      </c>
      <c r="B180" s="539">
        <v>20</v>
      </c>
      <c r="C180" s="286">
        <v>96</v>
      </c>
      <c r="D180" s="286">
        <v>3000</v>
      </c>
      <c r="E180" s="540" t="s">
        <v>24</v>
      </c>
      <c r="F180" s="542">
        <v>1</v>
      </c>
      <c r="G180" s="530">
        <f t="shared" ref="G180:G219" si="87">B180*C180*D180/1000000000*F180</f>
        <v>5.7600000000000004E-3</v>
      </c>
      <c r="H180" s="543"/>
      <c r="I180" s="544"/>
      <c r="J180" s="545">
        <f t="shared" ref="J180:J207" si="88">K180*G180</f>
        <v>175.68</v>
      </c>
      <c r="K180" s="546">
        <v>30500</v>
      </c>
      <c r="L180" s="67"/>
      <c r="M180" s="536">
        <f t="shared" ref="M180:M219" si="89">N180*G180</f>
        <v>199.87200000000001</v>
      </c>
      <c r="N180" s="537">
        <v>34700</v>
      </c>
      <c r="O180" s="32"/>
    </row>
    <row r="181" spans="1:15" ht="15" customHeight="1" x14ac:dyDescent="0.3">
      <c r="A181" s="538" t="s">
        <v>38</v>
      </c>
      <c r="B181" s="539">
        <v>20</v>
      </c>
      <c r="C181" s="286">
        <v>96</v>
      </c>
      <c r="D181" s="286">
        <v>5000</v>
      </c>
      <c r="E181" s="540" t="s">
        <v>24</v>
      </c>
      <c r="F181" s="542">
        <v>1</v>
      </c>
      <c r="G181" s="530">
        <f t="shared" si="87"/>
        <v>9.5999999999999992E-3</v>
      </c>
      <c r="H181" s="543"/>
      <c r="I181" s="544"/>
      <c r="J181" s="545">
        <f t="shared" si="88"/>
        <v>292.79999999999995</v>
      </c>
      <c r="K181" s="546">
        <v>30500</v>
      </c>
      <c r="L181" s="67"/>
      <c r="M181" s="536">
        <f t="shared" si="89"/>
        <v>333.11999999999995</v>
      </c>
      <c r="N181" s="537">
        <v>34700</v>
      </c>
      <c r="O181" s="32"/>
    </row>
    <row r="182" spans="1:15" ht="15" customHeight="1" x14ac:dyDescent="0.3">
      <c r="A182" s="538" t="s">
        <v>38</v>
      </c>
      <c r="B182" s="547">
        <v>20</v>
      </c>
      <c r="C182" s="71">
        <v>121</v>
      </c>
      <c r="D182" s="185">
        <v>2000</v>
      </c>
      <c r="E182" s="72" t="s">
        <v>24</v>
      </c>
      <c r="F182" s="541">
        <v>1</v>
      </c>
      <c r="G182" s="73">
        <f t="shared" si="87"/>
        <v>4.8399999999999997E-3</v>
      </c>
      <c r="H182" s="548"/>
      <c r="I182" s="74"/>
      <c r="J182" s="545">
        <f t="shared" si="88"/>
        <v>147.62</v>
      </c>
      <c r="K182" s="546">
        <v>30500</v>
      </c>
      <c r="L182" s="67"/>
      <c r="M182" s="536">
        <f t="shared" si="89"/>
        <v>167.94799999999998</v>
      </c>
      <c r="N182" s="537">
        <v>34700</v>
      </c>
      <c r="O182" s="32"/>
    </row>
    <row r="183" spans="1:15" ht="15" customHeight="1" x14ac:dyDescent="0.3">
      <c r="A183" s="538" t="s">
        <v>38</v>
      </c>
      <c r="B183" s="547">
        <v>20</v>
      </c>
      <c r="C183" s="71">
        <v>121</v>
      </c>
      <c r="D183" s="69">
        <v>3000</v>
      </c>
      <c r="E183" s="70" t="s">
        <v>24</v>
      </c>
      <c r="F183" s="541">
        <v>1</v>
      </c>
      <c r="G183" s="73">
        <f t="shared" si="87"/>
        <v>7.26E-3</v>
      </c>
      <c r="H183" s="548"/>
      <c r="I183" s="75"/>
      <c r="J183" s="545">
        <f t="shared" si="88"/>
        <v>221.43</v>
      </c>
      <c r="K183" s="546">
        <v>30500</v>
      </c>
      <c r="L183" s="67"/>
      <c r="M183" s="536">
        <f t="shared" si="89"/>
        <v>251.922</v>
      </c>
      <c r="N183" s="537">
        <v>34700</v>
      </c>
      <c r="O183" s="32"/>
    </row>
    <row r="184" spans="1:15" ht="15" customHeight="1" x14ac:dyDescent="0.3">
      <c r="A184" s="538" t="s">
        <v>38</v>
      </c>
      <c r="B184" s="547">
        <v>20</v>
      </c>
      <c r="C184" s="71">
        <v>121</v>
      </c>
      <c r="D184" s="69">
        <v>6000</v>
      </c>
      <c r="E184" s="70" t="s">
        <v>24</v>
      </c>
      <c r="F184" s="541">
        <v>1</v>
      </c>
      <c r="G184" s="73">
        <f t="shared" si="87"/>
        <v>1.452E-2</v>
      </c>
      <c r="H184" s="548"/>
      <c r="I184" s="75"/>
      <c r="J184" s="545">
        <f t="shared" si="88"/>
        <v>442.86</v>
      </c>
      <c r="K184" s="546">
        <v>30500</v>
      </c>
      <c r="L184" s="67"/>
      <c r="M184" s="536">
        <f t="shared" si="89"/>
        <v>503.84399999999999</v>
      </c>
      <c r="N184" s="537">
        <v>34700</v>
      </c>
      <c r="O184" s="32"/>
    </row>
    <row r="185" spans="1:15" ht="15" customHeight="1" x14ac:dyDescent="0.3">
      <c r="A185" s="538" t="s">
        <v>38</v>
      </c>
      <c r="B185" s="547">
        <v>20</v>
      </c>
      <c r="C185" s="71">
        <v>146</v>
      </c>
      <c r="D185" s="69">
        <v>2000</v>
      </c>
      <c r="E185" s="70" t="s">
        <v>24</v>
      </c>
      <c r="F185" s="541">
        <v>1</v>
      </c>
      <c r="G185" s="73">
        <f t="shared" si="87"/>
        <v>5.8399999999999997E-3</v>
      </c>
      <c r="H185" s="548"/>
      <c r="I185" s="75"/>
      <c r="J185" s="545">
        <f t="shared" si="88"/>
        <v>197.392</v>
      </c>
      <c r="K185" s="546">
        <v>33800</v>
      </c>
      <c r="L185" s="67"/>
      <c r="M185" s="536">
        <f t="shared" si="89"/>
        <v>224.256</v>
      </c>
      <c r="N185" s="537">
        <v>38400</v>
      </c>
      <c r="O185" s="32"/>
    </row>
    <row r="186" spans="1:15" ht="15" customHeight="1" x14ac:dyDescent="0.3">
      <c r="A186" s="538" t="s">
        <v>38</v>
      </c>
      <c r="B186" s="547">
        <v>20</v>
      </c>
      <c r="C186" s="71">
        <v>146</v>
      </c>
      <c r="D186" s="69">
        <v>3000</v>
      </c>
      <c r="E186" s="70" t="s">
        <v>24</v>
      </c>
      <c r="F186" s="541">
        <v>1</v>
      </c>
      <c r="G186" s="73">
        <f t="shared" si="87"/>
        <v>8.7600000000000004E-3</v>
      </c>
      <c r="H186" s="548"/>
      <c r="I186" s="75"/>
      <c r="J186" s="545">
        <f t="shared" si="88"/>
        <v>296.08800000000002</v>
      </c>
      <c r="K186" s="546">
        <v>33800</v>
      </c>
      <c r="L186" s="67"/>
      <c r="M186" s="536">
        <f t="shared" si="89"/>
        <v>336.38400000000001</v>
      </c>
      <c r="N186" s="537">
        <v>38400</v>
      </c>
      <c r="O186" s="32"/>
    </row>
    <row r="187" spans="1:15" ht="15" customHeight="1" thickBot="1" x14ac:dyDescent="0.35">
      <c r="A187" s="549" t="s">
        <v>38</v>
      </c>
      <c r="B187" s="550">
        <v>20</v>
      </c>
      <c r="C187" s="289">
        <v>146</v>
      </c>
      <c r="D187" s="187">
        <v>6000</v>
      </c>
      <c r="E187" s="188" t="s">
        <v>24</v>
      </c>
      <c r="F187" s="551">
        <v>1</v>
      </c>
      <c r="G187" s="357">
        <f t="shared" si="87"/>
        <v>1.7520000000000001E-2</v>
      </c>
      <c r="H187" s="552"/>
      <c r="I187" s="189"/>
      <c r="J187" s="553">
        <f t="shared" si="88"/>
        <v>592.17600000000004</v>
      </c>
      <c r="K187" s="554">
        <v>33800</v>
      </c>
      <c r="L187" s="555"/>
      <c r="M187" s="556">
        <f t="shared" si="89"/>
        <v>672.76800000000003</v>
      </c>
      <c r="N187" s="557">
        <v>38400</v>
      </c>
      <c r="O187" s="32"/>
    </row>
    <row r="188" spans="1:15" ht="15" customHeight="1" x14ac:dyDescent="0.3">
      <c r="A188" s="524" t="s">
        <v>38</v>
      </c>
      <c r="B188" s="558">
        <v>20</v>
      </c>
      <c r="C188" s="559">
        <v>96</v>
      </c>
      <c r="D188" s="526">
        <v>2000</v>
      </c>
      <c r="E188" s="527" t="s">
        <v>45</v>
      </c>
      <c r="F188" s="528">
        <v>1</v>
      </c>
      <c r="G188" s="560">
        <f t="shared" si="87"/>
        <v>3.8400000000000001E-3</v>
      </c>
      <c r="H188" s="561"/>
      <c r="I188" s="562"/>
      <c r="J188" s="563"/>
      <c r="K188" s="564"/>
      <c r="L188" s="565"/>
      <c r="M188" s="566">
        <f>N188*G188</f>
        <v>97.152000000000001</v>
      </c>
      <c r="N188" s="537">
        <v>25300</v>
      </c>
      <c r="O188" s="32"/>
    </row>
    <row r="189" spans="1:15" ht="15" customHeight="1" x14ac:dyDescent="0.3">
      <c r="A189" s="538" t="s">
        <v>38</v>
      </c>
      <c r="B189" s="567">
        <v>20</v>
      </c>
      <c r="C189" s="286">
        <v>96</v>
      </c>
      <c r="D189" s="286">
        <v>3000</v>
      </c>
      <c r="E189" s="568" t="s">
        <v>45</v>
      </c>
      <c r="F189" s="542">
        <v>1</v>
      </c>
      <c r="G189" s="569">
        <f t="shared" si="87"/>
        <v>5.7600000000000004E-3</v>
      </c>
      <c r="H189" s="543"/>
      <c r="I189" s="570"/>
      <c r="J189" s="190"/>
      <c r="K189" s="76"/>
      <c r="L189" s="571"/>
      <c r="M189" s="566">
        <f t="shared" ref="M189:M195" si="90">N189*G189</f>
        <v>145.72800000000001</v>
      </c>
      <c r="N189" s="537">
        <v>25300</v>
      </c>
      <c r="O189" s="32"/>
    </row>
    <row r="190" spans="1:15" ht="15" customHeight="1" x14ac:dyDescent="0.3">
      <c r="A190" s="538" t="s">
        <v>38</v>
      </c>
      <c r="B190" s="572">
        <v>20</v>
      </c>
      <c r="C190" s="71">
        <v>121</v>
      </c>
      <c r="D190" s="185">
        <v>2000</v>
      </c>
      <c r="E190" s="568" t="s">
        <v>45</v>
      </c>
      <c r="F190" s="541">
        <v>1</v>
      </c>
      <c r="G190" s="73">
        <f t="shared" si="87"/>
        <v>4.8399999999999997E-3</v>
      </c>
      <c r="H190" s="548"/>
      <c r="I190" s="573"/>
      <c r="J190" s="287"/>
      <c r="K190" s="288"/>
      <c r="L190" s="574"/>
      <c r="M190" s="566">
        <f t="shared" si="90"/>
        <v>122.452</v>
      </c>
      <c r="N190" s="537">
        <v>25300</v>
      </c>
      <c r="O190" s="32"/>
    </row>
    <row r="191" spans="1:15" ht="15" customHeight="1" x14ac:dyDescent="0.3">
      <c r="A191" s="538" t="s">
        <v>38</v>
      </c>
      <c r="B191" s="572">
        <v>20</v>
      </c>
      <c r="C191" s="71">
        <v>121</v>
      </c>
      <c r="D191" s="69">
        <v>3000</v>
      </c>
      <c r="E191" s="568" t="s">
        <v>45</v>
      </c>
      <c r="F191" s="541">
        <v>1</v>
      </c>
      <c r="G191" s="73">
        <f t="shared" si="87"/>
        <v>7.26E-3</v>
      </c>
      <c r="H191" s="548"/>
      <c r="I191" s="575"/>
      <c r="J191" s="190"/>
      <c r="K191" s="76"/>
      <c r="L191" s="574"/>
      <c r="M191" s="566">
        <f t="shared" si="90"/>
        <v>183.678</v>
      </c>
      <c r="N191" s="537">
        <v>25300</v>
      </c>
      <c r="O191" s="32"/>
    </row>
    <row r="192" spans="1:15" ht="15" customHeight="1" x14ac:dyDescent="0.3">
      <c r="A192" s="538" t="s">
        <v>38</v>
      </c>
      <c r="B192" s="572">
        <v>20</v>
      </c>
      <c r="C192" s="71">
        <v>121</v>
      </c>
      <c r="D192" s="69">
        <v>6000</v>
      </c>
      <c r="E192" s="568" t="s">
        <v>45</v>
      </c>
      <c r="F192" s="541">
        <v>1</v>
      </c>
      <c r="G192" s="73">
        <f t="shared" si="87"/>
        <v>1.452E-2</v>
      </c>
      <c r="H192" s="548"/>
      <c r="I192" s="575"/>
      <c r="J192" s="190"/>
      <c r="K192" s="76"/>
      <c r="L192" s="574"/>
      <c r="M192" s="566">
        <f t="shared" si="90"/>
        <v>367.35599999999999</v>
      </c>
      <c r="N192" s="537">
        <v>25300</v>
      </c>
      <c r="O192" s="32"/>
    </row>
    <row r="193" spans="1:15" ht="15" customHeight="1" x14ac:dyDescent="0.3">
      <c r="A193" s="538" t="s">
        <v>38</v>
      </c>
      <c r="B193" s="572">
        <v>20</v>
      </c>
      <c r="C193" s="71">
        <v>146</v>
      </c>
      <c r="D193" s="69">
        <v>2000</v>
      </c>
      <c r="E193" s="568" t="s">
        <v>45</v>
      </c>
      <c r="F193" s="541">
        <v>1</v>
      </c>
      <c r="G193" s="73">
        <f t="shared" si="87"/>
        <v>5.8399999999999997E-3</v>
      </c>
      <c r="H193" s="548"/>
      <c r="I193" s="575"/>
      <c r="J193" s="190"/>
      <c r="K193" s="76"/>
      <c r="L193" s="574"/>
      <c r="M193" s="566">
        <f t="shared" si="90"/>
        <v>147.75199999999998</v>
      </c>
      <c r="N193" s="537">
        <v>25300</v>
      </c>
      <c r="O193" s="32"/>
    </row>
    <row r="194" spans="1:15" ht="15" customHeight="1" x14ac:dyDescent="0.3">
      <c r="A194" s="538" t="s">
        <v>38</v>
      </c>
      <c r="B194" s="572">
        <v>20</v>
      </c>
      <c r="C194" s="71">
        <v>146</v>
      </c>
      <c r="D194" s="69">
        <v>3000</v>
      </c>
      <c r="E194" s="568" t="s">
        <v>45</v>
      </c>
      <c r="F194" s="576">
        <v>1</v>
      </c>
      <c r="G194" s="577">
        <f t="shared" si="87"/>
        <v>8.7600000000000004E-3</v>
      </c>
      <c r="H194" s="578"/>
      <c r="I194" s="579"/>
      <c r="J194" s="580"/>
      <c r="K194" s="581"/>
      <c r="L194" s="582"/>
      <c r="M194" s="566">
        <f t="shared" si="90"/>
        <v>221.62800000000001</v>
      </c>
      <c r="N194" s="537">
        <v>25300</v>
      </c>
      <c r="O194" s="32"/>
    </row>
    <row r="195" spans="1:15" ht="15" customHeight="1" thickBot="1" x14ac:dyDescent="0.35">
      <c r="A195" s="549" t="s">
        <v>38</v>
      </c>
      <c r="B195" s="583">
        <v>20</v>
      </c>
      <c r="C195" s="584">
        <v>146</v>
      </c>
      <c r="D195" s="585">
        <v>5000</v>
      </c>
      <c r="E195" s="586" t="s">
        <v>45</v>
      </c>
      <c r="F195" s="587">
        <v>1</v>
      </c>
      <c r="G195" s="588">
        <f t="shared" si="87"/>
        <v>1.46E-2</v>
      </c>
      <c r="H195" s="589"/>
      <c r="I195" s="590"/>
      <c r="J195" s="580"/>
      <c r="K195" s="581"/>
      <c r="L195" s="591"/>
      <c r="M195" s="566">
        <f t="shared" si="90"/>
        <v>369.38</v>
      </c>
      <c r="N195" s="537">
        <v>25300</v>
      </c>
      <c r="O195" s="32"/>
    </row>
    <row r="196" spans="1:15" ht="15" customHeight="1" x14ac:dyDescent="0.3">
      <c r="A196" s="592" t="s">
        <v>38</v>
      </c>
      <c r="B196" s="593">
        <v>45</v>
      </c>
      <c r="C196" s="594">
        <v>96</v>
      </c>
      <c r="D196" s="594">
        <v>3000</v>
      </c>
      <c r="E196" s="595" t="s">
        <v>24</v>
      </c>
      <c r="F196" s="596">
        <v>1</v>
      </c>
      <c r="G196" s="560">
        <f t="shared" si="87"/>
        <v>1.2959999999999999E-2</v>
      </c>
      <c r="H196" s="597"/>
      <c r="I196" s="598"/>
      <c r="J196" s="599">
        <f t="shared" si="88"/>
        <v>395.28</v>
      </c>
      <c r="K196" s="600">
        <v>30500</v>
      </c>
      <c r="L196" s="601"/>
      <c r="M196" s="602">
        <f t="shared" si="89"/>
        <v>449.71199999999999</v>
      </c>
      <c r="N196" s="603">
        <v>34700</v>
      </c>
    </row>
    <row r="197" spans="1:15" ht="15" customHeight="1" x14ac:dyDescent="0.3">
      <c r="A197" s="604" t="s">
        <v>38</v>
      </c>
      <c r="B197" s="605">
        <v>45</v>
      </c>
      <c r="C197" s="606">
        <v>96</v>
      </c>
      <c r="D197" s="606">
        <v>5000</v>
      </c>
      <c r="E197" s="607" t="s">
        <v>24</v>
      </c>
      <c r="F197" s="608">
        <v>1</v>
      </c>
      <c r="G197" s="569">
        <f t="shared" si="87"/>
        <v>2.1600000000000001E-2</v>
      </c>
      <c r="H197" s="609"/>
      <c r="I197" s="610"/>
      <c r="J197" s="545">
        <f t="shared" si="88"/>
        <v>658.80000000000007</v>
      </c>
      <c r="K197" s="611">
        <v>30500</v>
      </c>
      <c r="L197" s="571"/>
      <c r="M197" s="612">
        <f t="shared" si="89"/>
        <v>749.5200000000001</v>
      </c>
      <c r="N197" s="613">
        <v>34700</v>
      </c>
    </row>
    <row r="198" spans="1:15" ht="15" customHeight="1" x14ac:dyDescent="0.3">
      <c r="A198" s="604" t="s">
        <v>38</v>
      </c>
      <c r="B198" s="605">
        <v>45</v>
      </c>
      <c r="C198" s="606">
        <v>96</v>
      </c>
      <c r="D198" s="606">
        <v>6000</v>
      </c>
      <c r="E198" s="607" t="s">
        <v>24</v>
      </c>
      <c r="F198" s="608">
        <v>1</v>
      </c>
      <c r="G198" s="569">
        <f t="shared" si="87"/>
        <v>2.5919999999999999E-2</v>
      </c>
      <c r="H198" s="609"/>
      <c r="I198" s="610"/>
      <c r="J198" s="545">
        <f t="shared" si="88"/>
        <v>790.56</v>
      </c>
      <c r="K198" s="611">
        <v>30500</v>
      </c>
      <c r="L198" s="571"/>
      <c r="M198" s="612">
        <f t="shared" si="89"/>
        <v>899.42399999999998</v>
      </c>
      <c r="N198" s="613">
        <v>34700</v>
      </c>
    </row>
    <row r="199" spans="1:15" ht="15" customHeight="1" x14ac:dyDescent="0.3">
      <c r="A199" s="604" t="s">
        <v>38</v>
      </c>
      <c r="B199" s="605">
        <v>45</v>
      </c>
      <c r="C199" s="606">
        <v>121</v>
      </c>
      <c r="D199" s="606">
        <v>3000</v>
      </c>
      <c r="E199" s="607" t="s">
        <v>24</v>
      </c>
      <c r="F199" s="608">
        <v>1</v>
      </c>
      <c r="G199" s="569">
        <f t="shared" si="87"/>
        <v>1.6334999999999999E-2</v>
      </c>
      <c r="H199" s="609"/>
      <c r="I199" s="610"/>
      <c r="J199" s="545">
        <f t="shared" si="88"/>
        <v>498.21749999999997</v>
      </c>
      <c r="K199" s="611">
        <v>30500</v>
      </c>
      <c r="L199" s="571"/>
      <c r="M199" s="612">
        <f t="shared" si="89"/>
        <v>566.82449999999994</v>
      </c>
      <c r="N199" s="613">
        <v>34700</v>
      </c>
    </row>
    <row r="200" spans="1:15" ht="15" customHeight="1" x14ac:dyDescent="0.3">
      <c r="A200" s="604" t="s">
        <v>38</v>
      </c>
      <c r="B200" s="605">
        <v>45</v>
      </c>
      <c r="C200" s="606">
        <v>121</v>
      </c>
      <c r="D200" s="606">
        <v>5000</v>
      </c>
      <c r="E200" s="607" t="s">
        <v>24</v>
      </c>
      <c r="F200" s="608">
        <v>1</v>
      </c>
      <c r="G200" s="569">
        <f t="shared" si="87"/>
        <v>2.7224999999999999E-2</v>
      </c>
      <c r="H200" s="609"/>
      <c r="I200" s="610"/>
      <c r="J200" s="545">
        <f t="shared" si="88"/>
        <v>830.36249999999995</v>
      </c>
      <c r="K200" s="611">
        <v>30500</v>
      </c>
      <c r="L200" s="571"/>
      <c r="M200" s="612">
        <f t="shared" si="89"/>
        <v>944.70749999999998</v>
      </c>
      <c r="N200" s="613">
        <v>34700</v>
      </c>
    </row>
    <row r="201" spans="1:15" ht="15" customHeight="1" x14ac:dyDescent="0.3">
      <c r="A201" s="604" t="s">
        <v>38</v>
      </c>
      <c r="B201" s="605">
        <v>45</v>
      </c>
      <c r="C201" s="606">
        <v>121</v>
      </c>
      <c r="D201" s="606">
        <v>6000</v>
      </c>
      <c r="E201" s="607" t="s">
        <v>24</v>
      </c>
      <c r="F201" s="608">
        <v>1</v>
      </c>
      <c r="G201" s="569">
        <f t="shared" si="87"/>
        <v>3.2669999999999998E-2</v>
      </c>
      <c r="H201" s="609"/>
      <c r="I201" s="610"/>
      <c r="J201" s="545">
        <f t="shared" si="88"/>
        <v>996.43499999999995</v>
      </c>
      <c r="K201" s="611">
        <v>30500</v>
      </c>
      <c r="L201" s="571"/>
      <c r="M201" s="612">
        <f t="shared" si="89"/>
        <v>1133.6489999999999</v>
      </c>
      <c r="N201" s="613">
        <v>34700</v>
      </c>
    </row>
    <row r="202" spans="1:15" ht="15" customHeight="1" x14ac:dyDescent="0.3">
      <c r="A202" s="604" t="s">
        <v>38</v>
      </c>
      <c r="B202" s="605">
        <v>45</v>
      </c>
      <c r="C202" s="606">
        <v>146</v>
      </c>
      <c r="D202" s="606">
        <v>3000</v>
      </c>
      <c r="E202" s="607" t="s">
        <v>24</v>
      </c>
      <c r="F202" s="608">
        <v>1</v>
      </c>
      <c r="G202" s="569">
        <f t="shared" si="87"/>
        <v>1.9709999999999998E-2</v>
      </c>
      <c r="H202" s="609"/>
      <c r="I202" s="610"/>
      <c r="J202" s="545">
        <f t="shared" si="88"/>
        <v>601.15499999999997</v>
      </c>
      <c r="K202" s="611">
        <v>30500</v>
      </c>
      <c r="L202" s="571"/>
      <c r="M202" s="612">
        <f t="shared" si="89"/>
        <v>683.9369999999999</v>
      </c>
      <c r="N202" s="613">
        <v>34700</v>
      </c>
    </row>
    <row r="203" spans="1:15" ht="15" customHeight="1" x14ac:dyDescent="0.3">
      <c r="A203" s="604" t="s">
        <v>38</v>
      </c>
      <c r="B203" s="605">
        <v>45</v>
      </c>
      <c r="C203" s="606">
        <v>146</v>
      </c>
      <c r="D203" s="606">
        <v>5000</v>
      </c>
      <c r="E203" s="607" t="s">
        <v>24</v>
      </c>
      <c r="F203" s="608">
        <v>1</v>
      </c>
      <c r="G203" s="569">
        <f t="shared" si="87"/>
        <v>3.2849999999999997E-2</v>
      </c>
      <c r="H203" s="609"/>
      <c r="I203" s="610"/>
      <c r="J203" s="545">
        <f t="shared" si="88"/>
        <v>1001.925</v>
      </c>
      <c r="K203" s="611">
        <v>30500</v>
      </c>
      <c r="L203" s="571"/>
      <c r="M203" s="612">
        <f t="shared" si="89"/>
        <v>1139.895</v>
      </c>
      <c r="N203" s="613">
        <v>34700</v>
      </c>
    </row>
    <row r="204" spans="1:15" ht="15" customHeight="1" x14ac:dyDescent="0.3">
      <c r="A204" s="604" t="s">
        <v>38</v>
      </c>
      <c r="B204" s="605">
        <v>45</v>
      </c>
      <c r="C204" s="606">
        <v>146</v>
      </c>
      <c r="D204" s="606">
        <v>6000</v>
      </c>
      <c r="E204" s="607" t="s">
        <v>24</v>
      </c>
      <c r="F204" s="608">
        <v>1</v>
      </c>
      <c r="G204" s="569">
        <f t="shared" si="87"/>
        <v>3.9419999999999997E-2</v>
      </c>
      <c r="H204" s="609"/>
      <c r="I204" s="610"/>
      <c r="J204" s="545">
        <f t="shared" si="88"/>
        <v>1202.31</v>
      </c>
      <c r="K204" s="611">
        <v>30500</v>
      </c>
      <c r="L204" s="571"/>
      <c r="M204" s="612">
        <f t="shared" si="89"/>
        <v>1367.8739999999998</v>
      </c>
      <c r="N204" s="613">
        <v>34700</v>
      </c>
    </row>
    <row r="205" spans="1:15" ht="15" customHeight="1" x14ac:dyDescent="0.3">
      <c r="A205" s="604" t="s">
        <v>38</v>
      </c>
      <c r="B205" s="605">
        <v>45</v>
      </c>
      <c r="C205" s="606">
        <v>196</v>
      </c>
      <c r="D205" s="606">
        <v>3000</v>
      </c>
      <c r="E205" s="607" t="s">
        <v>24</v>
      </c>
      <c r="F205" s="608">
        <v>1</v>
      </c>
      <c r="G205" s="569">
        <f t="shared" si="87"/>
        <v>2.6460000000000001E-2</v>
      </c>
      <c r="H205" s="609"/>
      <c r="I205" s="610"/>
      <c r="J205" s="545">
        <f t="shared" si="88"/>
        <v>807.03</v>
      </c>
      <c r="K205" s="611">
        <v>30500</v>
      </c>
      <c r="L205" s="571"/>
      <c r="M205" s="612">
        <f t="shared" si="89"/>
        <v>918.16200000000003</v>
      </c>
      <c r="N205" s="613">
        <v>34700</v>
      </c>
    </row>
    <row r="206" spans="1:15" ht="15" customHeight="1" x14ac:dyDescent="0.3">
      <c r="A206" s="604" t="s">
        <v>38</v>
      </c>
      <c r="B206" s="605">
        <v>45</v>
      </c>
      <c r="C206" s="606">
        <v>196</v>
      </c>
      <c r="D206" s="606">
        <v>5000</v>
      </c>
      <c r="E206" s="607" t="s">
        <v>24</v>
      </c>
      <c r="F206" s="608">
        <v>1</v>
      </c>
      <c r="G206" s="569">
        <f t="shared" si="87"/>
        <v>4.41E-2</v>
      </c>
      <c r="H206" s="609"/>
      <c r="I206" s="610"/>
      <c r="J206" s="545">
        <f t="shared" si="88"/>
        <v>1345.05</v>
      </c>
      <c r="K206" s="611">
        <v>30500</v>
      </c>
      <c r="L206" s="571"/>
      <c r="M206" s="612">
        <f t="shared" si="89"/>
        <v>1530.27</v>
      </c>
      <c r="N206" s="613">
        <v>34700</v>
      </c>
    </row>
    <row r="207" spans="1:15" ht="15" customHeight="1" thickBot="1" x14ac:dyDescent="0.35">
      <c r="A207" s="614" t="s">
        <v>38</v>
      </c>
      <c r="B207" s="615">
        <v>45</v>
      </c>
      <c r="C207" s="616">
        <v>196</v>
      </c>
      <c r="D207" s="616">
        <v>6000</v>
      </c>
      <c r="E207" s="617" t="s">
        <v>24</v>
      </c>
      <c r="F207" s="618">
        <v>1</v>
      </c>
      <c r="G207" s="619">
        <f t="shared" si="87"/>
        <v>5.2920000000000002E-2</v>
      </c>
      <c r="H207" s="620"/>
      <c r="I207" s="621"/>
      <c r="J207" s="553">
        <f t="shared" si="88"/>
        <v>1614.06</v>
      </c>
      <c r="K207" s="622">
        <v>30500</v>
      </c>
      <c r="L207" s="623"/>
      <c r="M207" s="624">
        <f t="shared" si="89"/>
        <v>1836.3240000000001</v>
      </c>
      <c r="N207" s="625">
        <v>34700</v>
      </c>
    </row>
    <row r="208" spans="1:15" ht="15" customHeight="1" x14ac:dyDescent="0.3">
      <c r="A208" s="592" t="s">
        <v>38</v>
      </c>
      <c r="B208" s="626">
        <v>45</v>
      </c>
      <c r="C208" s="627">
        <v>96</v>
      </c>
      <c r="D208" s="627">
        <v>3000</v>
      </c>
      <c r="E208" s="628" t="s">
        <v>45</v>
      </c>
      <c r="F208" s="629">
        <v>1</v>
      </c>
      <c r="G208" s="630">
        <f t="shared" si="87"/>
        <v>1.2959999999999999E-2</v>
      </c>
      <c r="H208" s="631"/>
      <c r="I208" s="632"/>
      <c r="J208" s="287"/>
      <c r="K208" s="186"/>
      <c r="L208" s="633"/>
      <c r="M208" s="634">
        <f t="shared" si="89"/>
        <v>327.88799999999998</v>
      </c>
      <c r="N208" s="635">
        <v>25300</v>
      </c>
    </row>
    <row r="209" spans="1:14" ht="15" customHeight="1" x14ac:dyDescent="0.3">
      <c r="A209" s="604" t="s">
        <v>38</v>
      </c>
      <c r="B209" s="605">
        <v>45</v>
      </c>
      <c r="C209" s="606">
        <v>96</v>
      </c>
      <c r="D209" s="606">
        <v>5000</v>
      </c>
      <c r="E209" s="607" t="s">
        <v>45</v>
      </c>
      <c r="F209" s="608">
        <v>1</v>
      </c>
      <c r="G209" s="569">
        <f t="shared" si="87"/>
        <v>2.1600000000000001E-2</v>
      </c>
      <c r="H209" s="609"/>
      <c r="I209" s="636"/>
      <c r="J209" s="190"/>
      <c r="K209" s="611"/>
      <c r="L209" s="637"/>
      <c r="M209" s="612">
        <f t="shared" si="89"/>
        <v>546.48</v>
      </c>
      <c r="N209" s="613">
        <v>25300</v>
      </c>
    </row>
    <row r="210" spans="1:14" ht="15" customHeight="1" x14ac:dyDescent="0.3">
      <c r="A210" s="604" t="s">
        <v>38</v>
      </c>
      <c r="B210" s="605">
        <v>45</v>
      </c>
      <c r="C210" s="606">
        <v>96</v>
      </c>
      <c r="D210" s="606">
        <v>6000</v>
      </c>
      <c r="E210" s="607" t="s">
        <v>45</v>
      </c>
      <c r="F210" s="608">
        <v>1</v>
      </c>
      <c r="G210" s="569">
        <f t="shared" si="87"/>
        <v>2.5919999999999999E-2</v>
      </c>
      <c r="H210" s="609"/>
      <c r="I210" s="636"/>
      <c r="J210" s="190"/>
      <c r="K210" s="611"/>
      <c r="L210" s="637"/>
      <c r="M210" s="612">
        <f t="shared" si="89"/>
        <v>655.77599999999995</v>
      </c>
      <c r="N210" s="613">
        <v>25300</v>
      </c>
    </row>
    <row r="211" spans="1:14" ht="15" customHeight="1" x14ac:dyDescent="0.3">
      <c r="A211" s="604" t="s">
        <v>38</v>
      </c>
      <c r="B211" s="605">
        <v>45</v>
      </c>
      <c r="C211" s="606">
        <v>121</v>
      </c>
      <c r="D211" s="606">
        <v>3000</v>
      </c>
      <c r="E211" s="607" t="s">
        <v>45</v>
      </c>
      <c r="F211" s="608">
        <v>1</v>
      </c>
      <c r="G211" s="569">
        <f t="shared" si="87"/>
        <v>1.6334999999999999E-2</v>
      </c>
      <c r="H211" s="609"/>
      <c r="I211" s="636"/>
      <c r="J211" s="190"/>
      <c r="K211" s="611"/>
      <c r="L211" s="637"/>
      <c r="M211" s="612">
        <f t="shared" si="89"/>
        <v>413.27549999999997</v>
      </c>
      <c r="N211" s="613">
        <v>25300</v>
      </c>
    </row>
    <row r="212" spans="1:14" ht="15" customHeight="1" x14ac:dyDescent="0.3">
      <c r="A212" s="604" t="s">
        <v>38</v>
      </c>
      <c r="B212" s="605">
        <v>45</v>
      </c>
      <c r="C212" s="606">
        <v>121</v>
      </c>
      <c r="D212" s="606">
        <v>5000</v>
      </c>
      <c r="E212" s="607" t="s">
        <v>45</v>
      </c>
      <c r="F212" s="608">
        <v>1</v>
      </c>
      <c r="G212" s="569">
        <f t="shared" si="87"/>
        <v>2.7224999999999999E-2</v>
      </c>
      <c r="H212" s="609"/>
      <c r="I212" s="636"/>
      <c r="J212" s="190"/>
      <c r="K212" s="611"/>
      <c r="L212" s="637"/>
      <c r="M212" s="612">
        <f t="shared" si="89"/>
        <v>688.79250000000002</v>
      </c>
      <c r="N212" s="613">
        <v>25300</v>
      </c>
    </row>
    <row r="213" spans="1:14" ht="15" customHeight="1" x14ac:dyDescent="0.3">
      <c r="A213" s="604" t="s">
        <v>38</v>
      </c>
      <c r="B213" s="605">
        <v>45</v>
      </c>
      <c r="C213" s="606">
        <v>121</v>
      </c>
      <c r="D213" s="606">
        <v>6000</v>
      </c>
      <c r="E213" s="607" t="s">
        <v>45</v>
      </c>
      <c r="F213" s="608">
        <v>1</v>
      </c>
      <c r="G213" s="569">
        <f t="shared" si="87"/>
        <v>3.2669999999999998E-2</v>
      </c>
      <c r="H213" s="609"/>
      <c r="I213" s="636"/>
      <c r="J213" s="190"/>
      <c r="K213" s="611"/>
      <c r="L213" s="637"/>
      <c r="M213" s="612">
        <f t="shared" si="89"/>
        <v>826.55099999999993</v>
      </c>
      <c r="N213" s="613">
        <v>25300</v>
      </c>
    </row>
    <row r="214" spans="1:14" ht="15" customHeight="1" x14ac:dyDescent="0.3">
      <c r="A214" s="604" t="s">
        <v>38</v>
      </c>
      <c r="B214" s="605">
        <v>45</v>
      </c>
      <c r="C214" s="606">
        <v>146</v>
      </c>
      <c r="D214" s="606">
        <v>3000</v>
      </c>
      <c r="E214" s="607" t="s">
        <v>45</v>
      </c>
      <c r="F214" s="608">
        <v>1</v>
      </c>
      <c r="G214" s="569">
        <f t="shared" si="87"/>
        <v>1.9709999999999998E-2</v>
      </c>
      <c r="H214" s="609"/>
      <c r="I214" s="636"/>
      <c r="J214" s="190"/>
      <c r="K214" s="611"/>
      <c r="L214" s="637"/>
      <c r="M214" s="612">
        <f t="shared" si="89"/>
        <v>498.66299999999995</v>
      </c>
      <c r="N214" s="613">
        <v>25300</v>
      </c>
    </row>
    <row r="215" spans="1:14" ht="15" customHeight="1" x14ac:dyDescent="0.3">
      <c r="A215" s="604" t="s">
        <v>38</v>
      </c>
      <c r="B215" s="605">
        <v>45</v>
      </c>
      <c r="C215" s="606">
        <v>146</v>
      </c>
      <c r="D215" s="606">
        <v>5000</v>
      </c>
      <c r="E215" s="607" t="s">
        <v>45</v>
      </c>
      <c r="F215" s="608">
        <v>1</v>
      </c>
      <c r="G215" s="569">
        <f t="shared" si="87"/>
        <v>3.2849999999999997E-2</v>
      </c>
      <c r="H215" s="609"/>
      <c r="I215" s="636"/>
      <c r="J215" s="190"/>
      <c r="K215" s="611"/>
      <c r="L215" s="637"/>
      <c r="M215" s="612">
        <f t="shared" si="89"/>
        <v>831.1049999999999</v>
      </c>
      <c r="N215" s="613">
        <v>25300</v>
      </c>
    </row>
    <row r="216" spans="1:14" ht="15" customHeight="1" x14ac:dyDescent="0.3">
      <c r="A216" s="604" t="s">
        <v>38</v>
      </c>
      <c r="B216" s="605">
        <v>45</v>
      </c>
      <c r="C216" s="606">
        <v>146</v>
      </c>
      <c r="D216" s="606">
        <v>6000</v>
      </c>
      <c r="E216" s="607" t="s">
        <v>45</v>
      </c>
      <c r="F216" s="608">
        <v>1</v>
      </c>
      <c r="G216" s="569">
        <f t="shared" si="87"/>
        <v>3.9419999999999997E-2</v>
      </c>
      <c r="H216" s="609"/>
      <c r="I216" s="636"/>
      <c r="J216" s="190"/>
      <c r="K216" s="611"/>
      <c r="L216" s="637"/>
      <c r="M216" s="612">
        <f t="shared" si="89"/>
        <v>997.32599999999991</v>
      </c>
      <c r="N216" s="613">
        <v>25300</v>
      </c>
    </row>
    <row r="217" spans="1:14" ht="15" customHeight="1" x14ac:dyDescent="0.3">
      <c r="A217" s="604" t="s">
        <v>38</v>
      </c>
      <c r="B217" s="605">
        <v>45</v>
      </c>
      <c r="C217" s="606">
        <v>196</v>
      </c>
      <c r="D217" s="606">
        <v>3000</v>
      </c>
      <c r="E217" s="607" t="s">
        <v>45</v>
      </c>
      <c r="F217" s="608">
        <v>1</v>
      </c>
      <c r="G217" s="569">
        <f t="shared" si="87"/>
        <v>2.6460000000000001E-2</v>
      </c>
      <c r="H217" s="609"/>
      <c r="I217" s="636"/>
      <c r="J217" s="190"/>
      <c r="K217" s="611"/>
      <c r="L217" s="637"/>
      <c r="M217" s="612">
        <f t="shared" si="89"/>
        <v>669.43799999999999</v>
      </c>
      <c r="N217" s="613">
        <v>25300</v>
      </c>
    </row>
    <row r="218" spans="1:14" ht="15" customHeight="1" x14ac:dyDescent="0.3">
      <c r="A218" s="604" t="s">
        <v>38</v>
      </c>
      <c r="B218" s="605">
        <v>45</v>
      </c>
      <c r="C218" s="606">
        <v>196</v>
      </c>
      <c r="D218" s="606">
        <v>5000</v>
      </c>
      <c r="E218" s="607" t="s">
        <v>45</v>
      </c>
      <c r="F218" s="608">
        <v>1</v>
      </c>
      <c r="G218" s="569">
        <f t="shared" si="87"/>
        <v>4.41E-2</v>
      </c>
      <c r="H218" s="609"/>
      <c r="I218" s="636"/>
      <c r="J218" s="190"/>
      <c r="K218" s="611"/>
      <c r="L218" s="637"/>
      <c r="M218" s="612">
        <f t="shared" si="89"/>
        <v>1115.73</v>
      </c>
      <c r="N218" s="613">
        <v>25300</v>
      </c>
    </row>
    <row r="219" spans="1:14" ht="15" customHeight="1" thickBot="1" x14ac:dyDescent="0.35">
      <c r="A219" s="638" t="s">
        <v>38</v>
      </c>
      <c r="B219" s="615">
        <v>45</v>
      </c>
      <c r="C219" s="616">
        <v>196</v>
      </c>
      <c r="D219" s="616">
        <v>6000</v>
      </c>
      <c r="E219" s="617" t="s">
        <v>45</v>
      </c>
      <c r="F219" s="618">
        <v>1</v>
      </c>
      <c r="G219" s="619">
        <f t="shared" si="87"/>
        <v>5.2920000000000002E-2</v>
      </c>
      <c r="H219" s="620"/>
      <c r="I219" s="639"/>
      <c r="J219" s="290"/>
      <c r="K219" s="622"/>
      <c r="L219" s="640"/>
      <c r="M219" s="624">
        <f t="shared" si="89"/>
        <v>1338.876</v>
      </c>
      <c r="N219" s="625">
        <v>25300</v>
      </c>
    </row>
  </sheetData>
  <mergeCells count="34">
    <mergeCell ref="A1:N2"/>
    <mergeCell ref="A3:A4"/>
    <mergeCell ref="E3:E4"/>
    <mergeCell ref="F3:H3"/>
    <mergeCell ref="J3:K3"/>
    <mergeCell ref="M3:N3"/>
    <mergeCell ref="A141:N141"/>
    <mergeCell ref="M44:N44"/>
    <mergeCell ref="J44:K44"/>
    <mergeCell ref="F44:H44"/>
    <mergeCell ref="A44:A45"/>
    <mergeCell ref="E44:E45"/>
    <mergeCell ref="E83:E84"/>
    <mergeCell ref="F83:H83"/>
    <mergeCell ref="J83:K83"/>
    <mergeCell ref="M83:N83"/>
    <mergeCell ref="A83:A84"/>
    <mergeCell ref="A129:A130"/>
    <mergeCell ref="E129:E130"/>
    <mergeCell ref="F129:H129"/>
    <mergeCell ref="J129:K129"/>
    <mergeCell ref="A177:A178"/>
    <mergeCell ref="E177:E178"/>
    <mergeCell ref="F177:H177"/>
    <mergeCell ref="J177:K177"/>
    <mergeCell ref="M177:N177"/>
    <mergeCell ref="O83:O84"/>
    <mergeCell ref="A128:O128"/>
    <mergeCell ref="O129:O130"/>
    <mergeCell ref="O3:O4"/>
    <mergeCell ref="A16:N16"/>
    <mergeCell ref="A54:N54"/>
    <mergeCell ref="M129:N129"/>
    <mergeCell ref="A43:N43"/>
  </mergeCells>
  <phoneticPr fontId="26" type="noConversion"/>
  <pageMargins left="0" right="0" top="0" bottom="0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04398-AAFF-42DA-A013-64730DACA361}">
  <sheetPr>
    <tabColor theme="4" tint="0.79998168889431442"/>
  </sheetPr>
  <dimension ref="A1:D4"/>
  <sheetViews>
    <sheetView workbookViewId="0">
      <selection activeCell="K14" sqref="K14"/>
    </sheetView>
  </sheetViews>
  <sheetFormatPr defaultRowHeight="14.4" x14ac:dyDescent="0.3"/>
  <cols>
    <col min="1" max="1" width="14.33203125" customWidth="1"/>
    <col min="2" max="2" width="10.5546875" customWidth="1"/>
    <col min="3" max="3" width="11.5546875" customWidth="1"/>
    <col min="4" max="4" width="10.88671875" customWidth="1"/>
  </cols>
  <sheetData>
    <row r="1" spans="1:4" ht="23.4" x14ac:dyDescent="0.45">
      <c r="A1" s="1195" t="s">
        <v>150</v>
      </c>
      <c r="B1" s="1195"/>
      <c r="C1" s="1195"/>
    </row>
    <row r="2" spans="1:4" s="323" customFormat="1" ht="18" x14ac:dyDescent="0.35">
      <c r="A2" s="440" t="s">
        <v>149</v>
      </c>
      <c r="B2" s="440" t="s">
        <v>151</v>
      </c>
      <c r="C2" s="441"/>
      <c r="D2" s="325"/>
    </row>
    <row r="3" spans="1:4" ht="23.4" x14ac:dyDescent="0.45">
      <c r="A3" s="438" t="s">
        <v>126</v>
      </c>
      <c r="B3" s="439" t="s">
        <v>159</v>
      </c>
      <c r="C3" s="438"/>
    </row>
    <row r="4" spans="1:4" ht="23.4" x14ac:dyDescent="0.45">
      <c r="A4" s="438" t="s">
        <v>127</v>
      </c>
      <c r="B4" s="439" t="s">
        <v>160</v>
      </c>
      <c r="C4" s="438"/>
    </row>
  </sheetData>
  <mergeCells count="1">
    <mergeCell ref="A1:C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9B346-2F9B-4B64-A678-3218B8B469AE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U90"/>
  <sheetViews>
    <sheetView topLeftCell="A37" workbookViewId="0">
      <selection activeCell="N25" sqref="N25"/>
    </sheetView>
  </sheetViews>
  <sheetFormatPr defaultColWidth="14.44140625" defaultRowHeight="15" customHeight="1" x14ac:dyDescent="0.3"/>
  <cols>
    <col min="1" max="1" width="25" customWidth="1"/>
    <col min="2" max="3" width="6.6640625" customWidth="1"/>
    <col min="4" max="4" width="8" customWidth="1"/>
    <col min="5" max="5" width="4.6640625" customWidth="1"/>
    <col min="6" max="6" width="5.6640625" customWidth="1"/>
    <col min="7" max="7" width="7.44140625" customWidth="1"/>
    <col min="8" max="8" width="8.88671875" customWidth="1"/>
    <col min="9" max="9" width="8.44140625" customWidth="1"/>
    <col min="10" max="10" width="10.77734375" customWidth="1"/>
    <col min="11" max="21" width="9.109375" customWidth="1"/>
  </cols>
  <sheetData>
    <row r="1" spans="1:21" ht="31.8" customHeight="1" x14ac:dyDescent="0.3">
      <c r="A1" s="1064" t="s">
        <v>0</v>
      </c>
      <c r="B1" s="1003"/>
      <c r="C1" s="1003"/>
      <c r="D1" s="1003"/>
      <c r="E1" s="1003"/>
      <c r="F1" s="1003"/>
      <c r="G1" s="1003"/>
      <c r="H1" s="1003"/>
      <c r="I1" s="1003"/>
      <c r="J1" s="1003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0.25" customHeight="1" thickBot="1" x14ac:dyDescent="0.35">
      <c r="A2" s="1069">
        <v>45383</v>
      </c>
      <c r="B2" s="1054"/>
      <c r="C2" s="1054"/>
      <c r="D2" s="1054"/>
      <c r="E2" s="1054"/>
      <c r="F2" s="1054"/>
      <c r="G2" s="1054"/>
      <c r="H2" s="1054"/>
      <c r="I2" s="1054"/>
      <c r="J2" s="1054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3">
      <c r="A3" s="1070" t="s">
        <v>1</v>
      </c>
      <c r="B3" s="368" t="s">
        <v>2</v>
      </c>
      <c r="C3" s="2" t="s">
        <v>3</v>
      </c>
      <c r="D3" s="2" t="s">
        <v>4</v>
      </c>
      <c r="E3" s="1067" t="s">
        <v>5</v>
      </c>
      <c r="F3" s="1065" t="s">
        <v>6</v>
      </c>
      <c r="G3" s="1051"/>
      <c r="H3" s="1051"/>
      <c r="I3" s="1066" t="s">
        <v>7</v>
      </c>
      <c r="J3" s="1011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6.5" customHeight="1" thickBot="1" x14ac:dyDescent="0.35">
      <c r="A4" s="1071"/>
      <c r="B4" s="369" t="s">
        <v>8</v>
      </c>
      <c r="C4" s="370" t="s">
        <v>8</v>
      </c>
      <c r="D4" s="370" t="s">
        <v>8</v>
      </c>
      <c r="E4" s="1068"/>
      <c r="F4" s="371" t="s">
        <v>9</v>
      </c>
      <c r="G4" s="372" t="s">
        <v>10</v>
      </c>
      <c r="H4" s="373" t="s">
        <v>11</v>
      </c>
      <c r="I4" s="374" t="s">
        <v>12</v>
      </c>
      <c r="J4" s="4" t="s">
        <v>13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ht="15.75" customHeight="1" thickBot="1" x14ac:dyDescent="0.35">
      <c r="A5" s="375" t="s">
        <v>49</v>
      </c>
      <c r="B5" s="6">
        <v>50</v>
      </c>
      <c r="C5" s="7">
        <v>50</v>
      </c>
      <c r="D5" s="7">
        <v>3000</v>
      </c>
      <c r="E5" s="376">
        <v>1</v>
      </c>
      <c r="F5" s="8">
        <v>1</v>
      </c>
      <c r="G5" s="9">
        <f t="shared" ref="G5:G12" si="0">B5*C5*D5/1000000000</f>
        <v>7.4999999999999997E-3</v>
      </c>
      <c r="H5" s="10">
        <f>F5/G5</f>
        <v>133.33333333333334</v>
      </c>
      <c r="I5" s="377">
        <f>G5*J5</f>
        <v>150</v>
      </c>
      <c r="J5" s="378">
        <v>20000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.75" customHeight="1" thickBot="1" x14ac:dyDescent="0.35">
      <c r="A6" s="375" t="s">
        <v>49</v>
      </c>
      <c r="B6" s="379">
        <v>50</v>
      </c>
      <c r="C6" s="380">
        <v>50</v>
      </c>
      <c r="D6" s="380">
        <v>6000</v>
      </c>
      <c r="E6" s="381">
        <v>1</v>
      </c>
      <c r="F6" s="382">
        <v>1</v>
      </c>
      <c r="G6" s="383">
        <f t="shared" si="0"/>
        <v>1.4999999999999999E-2</v>
      </c>
      <c r="H6" s="384">
        <v>134.333333333333</v>
      </c>
      <c r="I6" s="385">
        <f t="shared" ref="I6:I12" si="1">J6*G6</f>
        <v>300</v>
      </c>
      <c r="J6" s="378">
        <v>20000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.75" customHeight="1" thickBot="1" x14ac:dyDescent="0.35">
      <c r="A7" s="375" t="s">
        <v>49</v>
      </c>
      <c r="B7" s="379">
        <v>100</v>
      </c>
      <c r="C7" s="380">
        <v>100</v>
      </c>
      <c r="D7" s="380">
        <v>6000</v>
      </c>
      <c r="E7" s="381">
        <v>1</v>
      </c>
      <c r="F7" s="382">
        <v>1</v>
      </c>
      <c r="G7" s="383">
        <f t="shared" si="0"/>
        <v>0.06</v>
      </c>
      <c r="H7" s="384">
        <v>134.333333333333</v>
      </c>
      <c r="I7" s="385">
        <f t="shared" si="1"/>
        <v>1200</v>
      </c>
      <c r="J7" s="378">
        <v>20000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5.75" customHeight="1" thickBot="1" x14ac:dyDescent="0.35">
      <c r="A8" s="375" t="s">
        <v>49</v>
      </c>
      <c r="B8" s="379">
        <v>100</v>
      </c>
      <c r="C8" s="380">
        <v>150</v>
      </c>
      <c r="D8" s="380">
        <v>6000</v>
      </c>
      <c r="E8" s="381">
        <v>1</v>
      </c>
      <c r="F8" s="382">
        <v>1</v>
      </c>
      <c r="G8" s="383">
        <f t="shared" si="0"/>
        <v>0.09</v>
      </c>
      <c r="H8" s="384">
        <v>136.333333333333</v>
      </c>
      <c r="I8" s="385">
        <f t="shared" si="1"/>
        <v>1800</v>
      </c>
      <c r="J8" s="378">
        <v>20000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.75" customHeight="1" thickBot="1" x14ac:dyDescent="0.35">
      <c r="A9" s="375" t="s">
        <v>49</v>
      </c>
      <c r="B9" s="379">
        <v>100</v>
      </c>
      <c r="C9" s="380">
        <v>200</v>
      </c>
      <c r="D9" s="380">
        <v>6000</v>
      </c>
      <c r="E9" s="381">
        <v>1</v>
      </c>
      <c r="F9" s="382">
        <v>1</v>
      </c>
      <c r="G9" s="383">
        <f t="shared" si="0"/>
        <v>0.12</v>
      </c>
      <c r="H9" s="384">
        <v>138.333333333333</v>
      </c>
      <c r="I9" s="385">
        <f t="shared" si="1"/>
        <v>2400</v>
      </c>
      <c r="J9" s="378">
        <v>20000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.75" customHeight="1" thickBot="1" x14ac:dyDescent="0.35">
      <c r="A10" s="375" t="s">
        <v>49</v>
      </c>
      <c r="B10" s="379">
        <v>150</v>
      </c>
      <c r="C10" s="380">
        <v>150</v>
      </c>
      <c r="D10" s="380">
        <v>6000</v>
      </c>
      <c r="E10" s="381">
        <v>1</v>
      </c>
      <c r="F10" s="382">
        <v>1</v>
      </c>
      <c r="G10" s="383">
        <f t="shared" si="0"/>
        <v>0.13500000000000001</v>
      </c>
      <c r="H10" s="384">
        <v>140.333333333333</v>
      </c>
      <c r="I10" s="385">
        <f t="shared" si="1"/>
        <v>2700</v>
      </c>
      <c r="J10" s="378">
        <v>20000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.75" customHeight="1" thickBot="1" x14ac:dyDescent="0.35">
      <c r="A11" s="375" t="s">
        <v>49</v>
      </c>
      <c r="B11" s="379">
        <v>150</v>
      </c>
      <c r="C11" s="380">
        <v>200</v>
      </c>
      <c r="D11" s="380">
        <v>6000</v>
      </c>
      <c r="E11" s="381">
        <v>1</v>
      </c>
      <c r="F11" s="382">
        <v>1</v>
      </c>
      <c r="G11" s="383">
        <f t="shared" si="0"/>
        <v>0.18</v>
      </c>
      <c r="H11" s="384">
        <v>142.333333333333</v>
      </c>
      <c r="I11" s="385">
        <f t="shared" si="1"/>
        <v>3600</v>
      </c>
      <c r="J11" s="378">
        <v>20000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5.75" customHeight="1" x14ac:dyDescent="0.3">
      <c r="A12" s="375" t="s">
        <v>49</v>
      </c>
      <c r="B12" s="379">
        <v>200</v>
      </c>
      <c r="C12" s="380">
        <v>200</v>
      </c>
      <c r="D12" s="380">
        <v>6000</v>
      </c>
      <c r="E12" s="381">
        <v>1</v>
      </c>
      <c r="F12" s="382">
        <v>1</v>
      </c>
      <c r="G12" s="383">
        <f t="shared" si="0"/>
        <v>0.24</v>
      </c>
      <c r="H12" s="384">
        <v>142.333333333333</v>
      </c>
      <c r="I12" s="385">
        <f t="shared" si="1"/>
        <v>4800</v>
      </c>
      <c r="J12" s="378">
        <v>20000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5.75" customHeight="1" thickBot="1" x14ac:dyDescent="0.35">
      <c r="A13" s="386"/>
      <c r="B13" s="12"/>
      <c r="C13" s="13"/>
      <c r="D13" s="13"/>
      <c r="E13" s="387"/>
      <c r="F13" s="14"/>
      <c r="G13" s="15"/>
      <c r="H13" s="16"/>
      <c r="I13" s="17"/>
      <c r="J13" s="388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5.75" customHeight="1" thickBot="1" x14ac:dyDescent="0.35">
      <c r="A14" s="389" t="s">
        <v>148</v>
      </c>
      <c r="B14" s="390">
        <v>50</v>
      </c>
      <c r="C14" s="391">
        <v>50</v>
      </c>
      <c r="D14" s="391">
        <v>3000</v>
      </c>
      <c r="E14" s="392">
        <v>2</v>
      </c>
      <c r="F14" s="393">
        <v>1</v>
      </c>
      <c r="G14" s="394">
        <f t="shared" ref="G14:G21" si="2">B14*C14*D14/1000000000</f>
        <v>7.4999999999999997E-3</v>
      </c>
      <c r="H14" s="395">
        <f>F14/G14</f>
        <v>133.33333333333334</v>
      </c>
      <c r="I14" s="396">
        <f>G14*J14</f>
        <v>105</v>
      </c>
      <c r="J14" s="397">
        <v>14000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5.75" customHeight="1" thickBot="1" x14ac:dyDescent="0.35">
      <c r="A15" s="389" t="s">
        <v>148</v>
      </c>
      <c r="B15" s="398">
        <v>50</v>
      </c>
      <c r="C15" s="399">
        <v>50</v>
      </c>
      <c r="D15" s="399">
        <v>6000</v>
      </c>
      <c r="E15" s="392">
        <v>2</v>
      </c>
      <c r="F15" s="400">
        <v>1</v>
      </c>
      <c r="G15" s="401">
        <f t="shared" si="2"/>
        <v>1.4999999999999999E-2</v>
      </c>
      <c r="H15" s="402">
        <v>134.333333333333</v>
      </c>
      <c r="I15" s="403">
        <f t="shared" ref="I15:I21" si="3">J15*G15</f>
        <v>210</v>
      </c>
      <c r="J15" s="397">
        <v>14000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5.75" customHeight="1" thickBot="1" x14ac:dyDescent="0.35">
      <c r="A16" s="389" t="s">
        <v>148</v>
      </c>
      <c r="B16" s="398">
        <v>100</v>
      </c>
      <c r="C16" s="399">
        <v>100</v>
      </c>
      <c r="D16" s="399">
        <v>6000</v>
      </c>
      <c r="E16" s="392">
        <v>2</v>
      </c>
      <c r="F16" s="400">
        <v>1</v>
      </c>
      <c r="G16" s="401">
        <f t="shared" si="2"/>
        <v>0.06</v>
      </c>
      <c r="H16" s="402">
        <v>134.333333333333</v>
      </c>
      <c r="I16" s="403">
        <f t="shared" si="3"/>
        <v>840</v>
      </c>
      <c r="J16" s="397">
        <v>14000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5.75" customHeight="1" thickBot="1" x14ac:dyDescent="0.35">
      <c r="A17" s="389" t="s">
        <v>148</v>
      </c>
      <c r="B17" s="398">
        <v>100</v>
      </c>
      <c r="C17" s="399">
        <v>150</v>
      </c>
      <c r="D17" s="399">
        <v>6000</v>
      </c>
      <c r="E17" s="392">
        <v>2</v>
      </c>
      <c r="F17" s="400">
        <v>1</v>
      </c>
      <c r="G17" s="401">
        <f t="shared" si="2"/>
        <v>0.09</v>
      </c>
      <c r="H17" s="402">
        <v>136.333333333333</v>
      </c>
      <c r="I17" s="403">
        <f t="shared" si="3"/>
        <v>1260</v>
      </c>
      <c r="J17" s="397">
        <v>14000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5.75" customHeight="1" thickBot="1" x14ac:dyDescent="0.35">
      <c r="A18" s="389" t="s">
        <v>148</v>
      </c>
      <c r="B18" s="398">
        <v>100</v>
      </c>
      <c r="C18" s="399">
        <v>200</v>
      </c>
      <c r="D18" s="399">
        <v>6000</v>
      </c>
      <c r="E18" s="392">
        <v>2</v>
      </c>
      <c r="F18" s="400">
        <v>1</v>
      </c>
      <c r="G18" s="401">
        <f t="shared" si="2"/>
        <v>0.12</v>
      </c>
      <c r="H18" s="402">
        <v>138.333333333333</v>
      </c>
      <c r="I18" s="403">
        <f t="shared" si="3"/>
        <v>1680</v>
      </c>
      <c r="J18" s="397">
        <v>14000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5.75" customHeight="1" thickBot="1" x14ac:dyDescent="0.35">
      <c r="A19" s="389" t="s">
        <v>148</v>
      </c>
      <c r="B19" s="398">
        <v>150</v>
      </c>
      <c r="C19" s="399">
        <v>150</v>
      </c>
      <c r="D19" s="399">
        <v>6000</v>
      </c>
      <c r="E19" s="392">
        <v>2</v>
      </c>
      <c r="F19" s="400">
        <v>1</v>
      </c>
      <c r="G19" s="401">
        <f t="shared" si="2"/>
        <v>0.13500000000000001</v>
      </c>
      <c r="H19" s="402">
        <v>140.333333333333</v>
      </c>
      <c r="I19" s="403">
        <f t="shared" si="3"/>
        <v>1890.0000000000002</v>
      </c>
      <c r="J19" s="397">
        <v>14000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5.75" customHeight="1" thickBot="1" x14ac:dyDescent="0.35">
      <c r="A20" s="389" t="s">
        <v>148</v>
      </c>
      <c r="B20" s="398">
        <v>150</v>
      </c>
      <c r="C20" s="399">
        <v>200</v>
      </c>
      <c r="D20" s="399">
        <v>6000</v>
      </c>
      <c r="E20" s="392">
        <v>2</v>
      </c>
      <c r="F20" s="400">
        <v>1</v>
      </c>
      <c r="G20" s="401">
        <f t="shared" si="2"/>
        <v>0.18</v>
      </c>
      <c r="H20" s="402">
        <v>142.333333333333</v>
      </c>
      <c r="I20" s="403">
        <f t="shared" si="3"/>
        <v>2520</v>
      </c>
      <c r="J20" s="397">
        <v>14000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9.2" customHeight="1" thickBot="1" x14ac:dyDescent="0.35">
      <c r="A21" s="389" t="s">
        <v>148</v>
      </c>
      <c r="B21" s="398">
        <v>200</v>
      </c>
      <c r="C21" s="399">
        <v>200</v>
      </c>
      <c r="D21" s="399">
        <v>6000</v>
      </c>
      <c r="E21" s="392">
        <v>2</v>
      </c>
      <c r="F21" s="400">
        <v>1</v>
      </c>
      <c r="G21" s="401">
        <f t="shared" si="2"/>
        <v>0.24</v>
      </c>
      <c r="H21" s="402">
        <v>142.333333333333</v>
      </c>
      <c r="I21" s="403">
        <f t="shared" si="3"/>
        <v>3360</v>
      </c>
      <c r="J21" s="397">
        <v>14000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32.4" customHeight="1" thickBot="1" x14ac:dyDescent="0.35">
      <c r="A22" s="1072" t="s">
        <v>0</v>
      </c>
      <c r="B22" s="1073"/>
      <c r="C22" s="1073"/>
      <c r="D22" s="1073"/>
      <c r="E22" s="1073"/>
      <c r="F22" s="1073"/>
      <c r="G22" s="1073"/>
      <c r="H22" s="1073"/>
      <c r="I22" s="1073"/>
      <c r="J22" s="1074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26.4" customHeight="1" x14ac:dyDescent="0.3">
      <c r="A23" s="1070" t="s">
        <v>1</v>
      </c>
      <c r="B23" s="368" t="s">
        <v>2</v>
      </c>
      <c r="C23" s="2" t="s">
        <v>3</v>
      </c>
      <c r="D23" s="2" t="s">
        <v>4</v>
      </c>
      <c r="E23" s="1067" t="s">
        <v>5</v>
      </c>
      <c r="F23" s="1065" t="s">
        <v>6</v>
      </c>
      <c r="G23" s="1051"/>
      <c r="H23" s="1011"/>
      <c r="I23" s="1066" t="s">
        <v>7</v>
      </c>
      <c r="J23" s="101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.75" customHeight="1" thickBot="1" x14ac:dyDescent="0.35">
      <c r="A24" s="1071"/>
      <c r="B24" s="369" t="s">
        <v>8</v>
      </c>
      <c r="C24" s="370" t="s">
        <v>8</v>
      </c>
      <c r="D24" s="370" t="s">
        <v>8</v>
      </c>
      <c r="E24" s="1068"/>
      <c r="F24" s="371" t="s">
        <v>9</v>
      </c>
      <c r="G24" s="372" t="s">
        <v>10</v>
      </c>
      <c r="H24" s="404" t="s">
        <v>11</v>
      </c>
      <c r="I24" s="374" t="s">
        <v>12</v>
      </c>
      <c r="J24" s="405" t="s">
        <v>13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.75" customHeight="1" x14ac:dyDescent="0.3">
      <c r="A25" s="386" t="s">
        <v>16</v>
      </c>
      <c r="B25" s="18">
        <v>25</v>
      </c>
      <c r="C25" s="19">
        <v>100</v>
      </c>
      <c r="D25" s="20">
        <v>3000</v>
      </c>
      <c r="E25" s="406">
        <v>1</v>
      </c>
      <c r="F25" s="14">
        <v>1</v>
      </c>
      <c r="G25" s="15">
        <f t="shared" ref="G25:G38" si="4">B25*C25*D25/1000000000</f>
        <v>7.4999999999999997E-3</v>
      </c>
      <c r="H25" s="16">
        <f t="shared" ref="H25:H38" si="5">F25/G25</f>
        <v>133.33333333333334</v>
      </c>
      <c r="I25" s="17">
        <f t="shared" ref="I25:I38" si="6">G25*J25</f>
        <v>150</v>
      </c>
      <c r="J25" s="11">
        <v>20000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5.75" customHeight="1" x14ac:dyDescent="0.3">
      <c r="A26" s="386" t="s">
        <v>16</v>
      </c>
      <c r="B26" s="12">
        <v>25</v>
      </c>
      <c r="C26" s="13">
        <v>100</v>
      </c>
      <c r="D26" s="13">
        <v>4000</v>
      </c>
      <c r="E26" s="406">
        <v>1</v>
      </c>
      <c r="F26" s="14">
        <v>1</v>
      </c>
      <c r="G26" s="15">
        <f t="shared" si="4"/>
        <v>0.01</v>
      </c>
      <c r="H26" s="16">
        <f>F26/G26</f>
        <v>100</v>
      </c>
      <c r="I26" s="17">
        <f t="shared" si="6"/>
        <v>200</v>
      </c>
      <c r="J26" s="11">
        <v>20000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.75" customHeight="1" x14ac:dyDescent="0.3">
      <c r="A27" s="386" t="s">
        <v>16</v>
      </c>
      <c r="B27" s="12">
        <v>25</v>
      </c>
      <c r="C27" s="13">
        <v>100</v>
      </c>
      <c r="D27" s="13">
        <v>6000</v>
      </c>
      <c r="E27" s="406">
        <v>1</v>
      </c>
      <c r="F27" s="14">
        <v>1</v>
      </c>
      <c r="G27" s="15">
        <f t="shared" si="4"/>
        <v>1.4999999999999999E-2</v>
      </c>
      <c r="H27" s="16">
        <f t="shared" si="5"/>
        <v>66.666666666666671</v>
      </c>
      <c r="I27" s="17">
        <f t="shared" si="6"/>
        <v>300</v>
      </c>
      <c r="J27" s="11">
        <v>20000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5.75" customHeight="1" x14ac:dyDescent="0.3">
      <c r="A28" s="386" t="s">
        <v>16</v>
      </c>
      <c r="B28" s="21">
        <v>25</v>
      </c>
      <c r="C28" s="20">
        <v>150</v>
      </c>
      <c r="D28" s="20">
        <v>3000</v>
      </c>
      <c r="E28" s="406">
        <v>1</v>
      </c>
      <c r="F28" s="14">
        <v>1</v>
      </c>
      <c r="G28" s="15">
        <f t="shared" si="4"/>
        <v>1.125E-2</v>
      </c>
      <c r="H28" s="16">
        <f t="shared" si="5"/>
        <v>88.888888888888886</v>
      </c>
      <c r="I28" s="17">
        <f t="shared" si="6"/>
        <v>225</v>
      </c>
      <c r="J28" s="11">
        <v>20000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5.75" customHeight="1" x14ac:dyDescent="0.3">
      <c r="A29" s="386" t="s">
        <v>16</v>
      </c>
      <c r="B29" s="12">
        <v>25</v>
      </c>
      <c r="C29" s="13">
        <v>150</v>
      </c>
      <c r="D29" s="13">
        <v>4000</v>
      </c>
      <c r="E29" s="406">
        <v>1</v>
      </c>
      <c r="F29" s="14">
        <v>1</v>
      </c>
      <c r="G29" s="15">
        <f t="shared" si="4"/>
        <v>1.4999999999999999E-2</v>
      </c>
      <c r="H29" s="16">
        <f t="shared" si="5"/>
        <v>66.666666666666671</v>
      </c>
      <c r="I29" s="17">
        <f t="shared" si="6"/>
        <v>300</v>
      </c>
      <c r="J29" s="11">
        <v>20000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5.75" customHeight="1" x14ac:dyDescent="0.3">
      <c r="A30" s="407" t="s">
        <v>16</v>
      </c>
      <c r="B30" s="408">
        <v>25</v>
      </c>
      <c r="C30" s="409">
        <v>150</v>
      </c>
      <c r="D30" s="409">
        <v>6000</v>
      </c>
      <c r="E30" s="410">
        <v>1</v>
      </c>
      <c r="F30" s="411">
        <v>1</v>
      </c>
      <c r="G30" s="412">
        <f t="shared" si="4"/>
        <v>2.2499999999999999E-2</v>
      </c>
      <c r="H30" s="413">
        <f t="shared" si="5"/>
        <v>44.444444444444443</v>
      </c>
      <c r="I30" s="414">
        <f t="shared" si="6"/>
        <v>450</v>
      </c>
      <c r="J30" s="11">
        <v>20000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5.75" customHeight="1" x14ac:dyDescent="0.3">
      <c r="A31" s="386" t="s">
        <v>16</v>
      </c>
      <c r="B31" s="415">
        <v>30</v>
      </c>
      <c r="C31" s="416">
        <v>100</v>
      </c>
      <c r="D31" s="13">
        <v>6000</v>
      </c>
      <c r="E31" s="406">
        <v>1</v>
      </c>
      <c r="F31" s="14">
        <v>1</v>
      </c>
      <c r="G31" s="15">
        <f t="shared" si="4"/>
        <v>1.7999999999999999E-2</v>
      </c>
      <c r="H31" s="16">
        <f t="shared" si="5"/>
        <v>55.555555555555557</v>
      </c>
      <c r="I31" s="17">
        <f t="shared" si="6"/>
        <v>360</v>
      </c>
      <c r="J31" s="11">
        <v>20000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.75" customHeight="1" x14ac:dyDescent="0.3">
      <c r="A32" s="386" t="s">
        <v>16</v>
      </c>
      <c r="B32" s="12">
        <v>30</v>
      </c>
      <c r="C32" s="13">
        <v>150</v>
      </c>
      <c r="D32" s="13">
        <v>6000</v>
      </c>
      <c r="E32" s="406">
        <v>1</v>
      </c>
      <c r="F32" s="14">
        <v>1</v>
      </c>
      <c r="G32" s="15">
        <f t="shared" si="4"/>
        <v>2.7E-2</v>
      </c>
      <c r="H32" s="16">
        <f t="shared" si="5"/>
        <v>37.037037037037038</v>
      </c>
      <c r="I32" s="17">
        <f t="shared" si="6"/>
        <v>540</v>
      </c>
      <c r="J32" s="11">
        <v>20000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.75" customHeight="1" x14ac:dyDescent="0.3">
      <c r="A33" s="386" t="s">
        <v>16</v>
      </c>
      <c r="B33" s="12">
        <v>40</v>
      </c>
      <c r="C33" s="13">
        <v>100</v>
      </c>
      <c r="D33" s="13">
        <v>6000</v>
      </c>
      <c r="E33" s="406">
        <v>1</v>
      </c>
      <c r="F33" s="14">
        <v>1</v>
      </c>
      <c r="G33" s="15">
        <f t="shared" si="4"/>
        <v>2.4E-2</v>
      </c>
      <c r="H33" s="16">
        <f t="shared" si="5"/>
        <v>41.666666666666664</v>
      </c>
      <c r="I33" s="17">
        <f t="shared" si="6"/>
        <v>480</v>
      </c>
      <c r="J33" s="11">
        <v>20000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.75" customHeight="1" x14ac:dyDescent="0.3">
      <c r="A34" s="386" t="s">
        <v>16</v>
      </c>
      <c r="B34" s="12">
        <v>40</v>
      </c>
      <c r="C34" s="13">
        <v>150</v>
      </c>
      <c r="D34" s="13">
        <v>6000</v>
      </c>
      <c r="E34" s="406">
        <v>1</v>
      </c>
      <c r="F34" s="14">
        <v>1</v>
      </c>
      <c r="G34" s="15">
        <f t="shared" si="4"/>
        <v>3.5999999999999997E-2</v>
      </c>
      <c r="H34" s="16">
        <f>F34/G34</f>
        <v>27.777777777777779</v>
      </c>
      <c r="I34" s="17">
        <f t="shared" si="6"/>
        <v>720</v>
      </c>
      <c r="J34" s="11">
        <v>20000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s="465" customFormat="1" ht="15.75" customHeight="1" x14ac:dyDescent="0.3">
      <c r="A35" s="386" t="s">
        <v>16</v>
      </c>
      <c r="B35" s="12">
        <v>40</v>
      </c>
      <c r="C35" s="13">
        <v>200</v>
      </c>
      <c r="D35" s="13">
        <v>6000</v>
      </c>
      <c r="E35" s="406">
        <v>1</v>
      </c>
      <c r="F35" s="14">
        <v>1</v>
      </c>
      <c r="G35" s="15">
        <f t="shared" ref="G35" si="7">B35*C35*D35/1000000000</f>
        <v>4.8000000000000001E-2</v>
      </c>
      <c r="H35" s="16">
        <f>F35/G35</f>
        <v>20.833333333333332</v>
      </c>
      <c r="I35" s="17">
        <f t="shared" ref="I35" si="8">G35*J35</f>
        <v>960</v>
      </c>
      <c r="J35" s="11">
        <v>20000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.75" customHeight="1" x14ac:dyDescent="0.3">
      <c r="A36" s="386" t="s">
        <v>16</v>
      </c>
      <c r="B36" s="12">
        <v>50</v>
      </c>
      <c r="C36" s="13">
        <v>100</v>
      </c>
      <c r="D36" s="13">
        <v>6000</v>
      </c>
      <c r="E36" s="406">
        <v>1</v>
      </c>
      <c r="F36" s="14">
        <v>1</v>
      </c>
      <c r="G36" s="15">
        <f t="shared" si="4"/>
        <v>0.03</v>
      </c>
      <c r="H36" s="16">
        <f t="shared" si="5"/>
        <v>33.333333333333336</v>
      </c>
      <c r="I36" s="17">
        <f t="shared" si="6"/>
        <v>600</v>
      </c>
      <c r="J36" s="11">
        <v>20000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.75" customHeight="1" x14ac:dyDescent="0.3">
      <c r="A37" s="386" t="s">
        <v>16</v>
      </c>
      <c r="B37" s="12">
        <v>50</v>
      </c>
      <c r="C37" s="13">
        <v>150</v>
      </c>
      <c r="D37" s="13">
        <v>6000</v>
      </c>
      <c r="E37" s="406">
        <v>1</v>
      </c>
      <c r="F37" s="14">
        <v>1</v>
      </c>
      <c r="G37" s="15">
        <f t="shared" si="4"/>
        <v>4.4999999999999998E-2</v>
      </c>
      <c r="H37" s="16">
        <f t="shared" si="5"/>
        <v>22.222222222222221</v>
      </c>
      <c r="I37" s="17">
        <f t="shared" si="6"/>
        <v>900</v>
      </c>
      <c r="J37" s="11">
        <v>20000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5.75" customHeight="1" x14ac:dyDescent="0.3">
      <c r="A38" s="386" t="s">
        <v>16</v>
      </c>
      <c r="B38" s="12">
        <v>50</v>
      </c>
      <c r="C38" s="13">
        <v>200</v>
      </c>
      <c r="D38" s="13">
        <v>6000</v>
      </c>
      <c r="E38" s="406">
        <v>1</v>
      </c>
      <c r="F38" s="14">
        <v>1</v>
      </c>
      <c r="G38" s="15">
        <f t="shared" si="4"/>
        <v>0.06</v>
      </c>
      <c r="H38" s="16">
        <f t="shared" si="5"/>
        <v>16.666666666666668</v>
      </c>
      <c r="I38" s="17">
        <f t="shared" si="6"/>
        <v>1200</v>
      </c>
      <c r="J38" s="11">
        <v>20000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0.199999999999999" customHeight="1" x14ac:dyDescent="0.3">
      <c r="A39" s="386"/>
      <c r="B39" s="12"/>
      <c r="C39" s="13"/>
      <c r="D39" s="13"/>
      <c r="E39" s="406"/>
      <c r="F39" s="14"/>
      <c r="G39" s="15"/>
      <c r="H39" s="16"/>
      <c r="I39" s="17"/>
      <c r="J39" s="1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6.2" customHeight="1" x14ac:dyDescent="0.3">
      <c r="A40" s="417" t="s">
        <v>17</v>
      </c>
      <c r="B40" s="418">
        <v>25</v>
      </c>
      <c r="C40" s="419">
        <v>100</v>
      </c>
      <c r="D40" s="420">
        <v>3000</v>
      </c>
      <c r="E40" s="421">
        <v>2</v>
      </c>
      <c r="F40" s="422">
        <v>1</v>
      </c>
      <c r="G40" s="423">
        <f t="shared" ref="G40:G52" si="9">B40*C40*D40/1000000000</f>
        <v>7.4999999999999997E-3</v>
      </c>
      <c r="H40" s="424">
        <f t="shared" ref="H40" si="10">F40/G40</f>
        <v>133.33333333333334</v>
      </c>
      <c r="I40" s="425">
        <f t="shared" ref="I40:I52" si="11">G40*J40</f>
        <v>105</v>
      </c>
      <c r="J40" s="426">
        <v>14000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6.2" customHeight="1" x14ac:dyDescent="0.3">
      <c r="A41" s="417" t="s">
        <v>17</v>
      </c>
      <c r="B41" s="427">
        <v>25</v>
      </c>
      <c r="C41" s="428">
        <v>100</v>
      </c>
      <c r="D41" s="428">
        <v>4000</v>
      </c>
      <c r="E41" s="421">
        <v>2</v>
      </c>
      <c r="F41" s="422">
        <v>1</v>
      </c>
      <c r="G41" s="423">
        <f t="shared" si="9"/>
        <v>0.01</v>
      </c>
      <c r="H41" s="424">
        <f>F41/G41</f>
        <v>100</v>
      </c>
      <c r="I41" s="425">
        <f t="shared" si="11"/>
        <v>140</v>
      </c>
      <c r="J41" s="426">
        <v>14000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6.2" customHeight="1" x14ac:dyDescent="0.3">
      <c r="A42" s="417" t="s">
        <v>17</v>
      </c>
      <c r="B42" s="427">
        <v>25</v>
      </c>
      <c r="C42" s="428">
        <v>100</v>
      </c>
      <c r="D42" s="428">
        <v>6000</v>
      </c>
      <c r="E42" s="421">
        <v>2</v>
      </c>
      <c r="F42" s="422">
        <v>1</v>
      </c>
      <c r="G42" s="423">
        <f t="shared" si="9"/>
        <v>1.4999999999999999E-2</v>
      </c>
      <c r="H42" s="424">
        <f t="shared" ref="H42:H48" si="12">F42/G42</f>
        <v>66.666666666666671</v>
      </c>
      <c r="I42" s="425">
        <f t="shared" si="11"/>
        <v>210</v>
      </c>
      <c r="J42" s="426">
        <v>14000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6.2" customHeight="1" x14ac:dyDescent="0.3">
      <c r="A43" s="417" t="s">
        <v>17</v>
      </c>
      <c r="B43" s="429">
        <v>25</v>
      </c>
      <c r="C43" s="420">
        <v>150</v>
      </c>
      <c r="D43" s="420">
        <v>3000</v>
      </c>
      <c r="E43" s="421">
        <v>2</v>
      </c>
      <c r="F43" s="422">
        <v>1</v>
      </c>
      <c r="G43" s="423">
        <f t="shared" si="9"/>
        <v>1.125E-2</v>
      </c>
      <c r="H43" s="424">
        <f t="shared" si="12"/>
        <v>88.888888888888886</v>
      </c>
      <c r="I43" s="425">
        <f t="shared" si="11"/>
        <v>157.5</v>
      </c>
      <c r="J43" s="426">
        <v>14000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6.2" customHeight="1" x14ac:dyDescent="0.3">
      <c r="A44" s="417" t="s">
        <v>17</v>
      </c>
      <c r="B44" s="427">
        <v>25</v>
      </c>
      <c r="C44" s="428">
        <v>150</v>
      </c>
      <c r="D44" s="428">
        <v>4000</v>
      </c>
      <c r="E44" s="421">
        <v>2</v>
      </c>
      <c r="F44" s="422">
        <v>1</v>
      </c>
      <c r="G44" s="423">
        <f t="shared" si="9"/>
        <v>1.4999999999999999E-2</v>
      </c>
      <c r="H44" s="424">
        <f t="shared" si="12"/>
        <v>66.666666666666671</v>
      </c>
      <c r="I44" s="425">
        <f t="shared" si="11"/>
        <v>210</v>
      </c>
      <c r="J44" s="426">
        <v>14000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6.2" customHeight="1" x14ac:dyDescent="0.3">
      <c r="A45" s="417" t="s">
        <v>17</v>
      </c>
      <c r="B45" s="430">
        <v>25</v>
      </c>
      <c r="C45" s="431">
        <v>150</v>
      </c>
      <c r="D45" s="431">
        <v>6000</v>
      </c>
      <c r="E45" s="421">
        <v>2</v>
      </c>
      <c r="F45" s="432">
        <v>1</v>
      </c>
      <c r="G45" s="433">
        <f t="shared" si="9"/>
        <v>2.2499999999999999E-2</v>
      </c>
      <c r="H45" s="434">
        <f t="shared" si="12"/>
        <v>44.444444444444443</v>
      </c>
      <c r="I45" s="435">
        <f t="shared" si="11"/>
        <v>315</v>
      </c>
      <c r="J45" s="426">
        <v>14000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6.2" customHeight="1" x14ac:dyDescent="0.3">
      <c r="A46" s="417" t="s">
        <v>17</v>
      </c>
      <c r="B46" s="436">
        <v>30</v>
      </c>
      <c r="C46" s="437">
        <v>100</v>
      </c>
      <c r="D46" s="428">
        <v>6000</v>
      </c>
      <c r="E46" s="421">
        <v>2</v>
      </c>
      <c r="F46" s="422">
        <v>1</v>
      </c>
      <c r="G46" s="423">
        <f t="shared" si="9"/>
        <v>1.7999999999999999E-2</v>
      </c>
      <c r="H46" s="424">
        <f t="shared" si="12"/>
        <v>55.555555555555557</v>
      </c>
      <c r="I46" s="425">
        <f t="shared" si="11"/>
        <v>251.99999999999997</v>
      </c>
      <c r="J46" s="426">
        <v>14000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6.2" customHeight="1" x14ac:dyDescent="0.3">
      <c r="A47" s="417" t="s">
        <v>17</v>
      </c>
      <c r="B47" s="427">
        <v>30</v>
      </c>
      <c r="C47" s="428">
        <v>150</v>
      </c>
      <c r="D47" s="428">
        <v>6000</v>
      </c>
      <c r="E47" s="421">
        <v>2</v>
      </c>
      <c r="F47" s="422">
        <v>1</v>
      </c>
      <c r="G47" s="423">
        <f t="shared" si="9"/>
        <v>2.7E-2</v>
      </c>
      <c r="H47" s="424">
        <f t="shared" si="12"/>
        <v>37.037037037037038</v>
      </c>
      <c r="I47" s="425">
        <f t="shared" si="11"/>
        <v>378</v>
      </c>
      <c r="J47" s="426">
        <v>14000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 ht="16.2" customHeight="1" x14ac:dyDescent="0.3">
      <c r="A48" s="417" t="s">
        <v>17</v>
      </c>
      <c r="B48" s="427">
        <v>40</v>
      </c>
      <c r="C48" s="428">
        <v>100</v>
      </c>
      <c r="D48" s="428">
        <v>6000</v>
      </c>
      <c r="E48" s="421">
        <v>2</v>
      </c>
      <c r="F48" s="422">
        <v>1</v>
      </c>
      <c r="G48" s="423">
        <f t="shared" si="9"/>
        <v>2.4E-2</v>
      </c>
      <c r="H48" s="424">
        <f t="shared" si="12"/>
        <v>41.666666666666664</v>
      </c>
      <c r="I48" s="425">
        <f t="shared" si="11"/>
        <v>336</v>
      </c>
      <c r="J48" s="426">
        <v>14000</v>
      </c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ht="16.2" customHeight="1" x14ac:dyDescent="0.3">
      <c r="A49" s="417" t="s">
        <v>17</v>
      </c>
      <c r="B49" s="427">
        <v>40</v>
      </c>
      <c r="C49" s="428">
        <v>150</v>
      </c>
      <c r="D49" s="428">
        <v>6000</v>
      </c>
      <c r="E49" s="421">
        <v>2</v>
      </c>
      <c r="F49" s="422">
        <v>1</v>
      </c>
      <c r="G49" s="423">
        <f t="shared" si="9"/>
        <v>3.5999999999999997E-2</v>
      </c>
      <c r="H49" s="424">
        <f>F49/G49</f>
        <v>27.777777777777779</v>
      </c>
      <c r="I49" s="425">
        <f t="shared" si="11"/>
        <v>503.99999999999994</v>
      </c>
      <c r="J49" s="426">
        <v>14000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6.2" customHeight="1" x14ac:dyDescent="0.3">
      <c r="A50" s="417" t="s">
        <v>17</v>
      </c>
      <c r="B50" s="427">
        <v>50</v>
      </c>
      <c r="C50" s="428">
        <v>100</v>
      </c>
      <c r="D50" s="428">
        <v>6000</v>
      </c>
      <c r="E50" s="421">
        <v>2</v>
      </c>
      <c r="F50" s="422">
        <v>1</v>
      </c>
      <c r="G50" s="423">
        <f t="shared" si="9"/>
        <v>0.03</v>
      </c>
      <c r="H50" s="424">
        <f t="shared" ref="H50:H52" si="13">F50/G50</f>
        <v>33.333333333333336</v>
      </c>
      <c r="I50" s="425">
        <f t="shared" si="11"/>
        <v>420</v>
      </c>
      <c r="J50" s="426">
        <v>14000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6.2" customHeight="1" x14ac:dyDescent="0.3">
      <c r="A51" s="417" t="s">
        <v>17</v>
      </c>
      <c r="B51" s="427">
        <v>50</v>
      </c>
      <c r="C51" s="428">
        <v>150</v>
      </c>
      <c r="D51" s="428">
        <v>6000</v>
      </c>
      <c r="E51" s="421">
        <v>2</v>
      </c>
      <c r="F51" s="422">
        <v>1</v>
      </c>
      <c r="G51" s="423">
        <f t="shared" si="9"/>
        <v>4.4999999999999998E-2</v>
      </c>
      <c r="H51" s="424">
        <f t="shared" si="13"/>
        <v>22.222222222222221</v>
      </c>
      <c r="I51" s="425">
        <f t="shared" si="11"/>
        <v>630</v>
      </c>
      <c r="J51" s="426">
        <v>14000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6.2" customHeight="1" x14ac:dyDescent="0.3">
      <c r="A52" s="417" t="s">
        <v>17</v>
      </c>
      <c r="B52" s="427">
        <v>50</v>
      </c>
      <c r="C52" s="428">
        <v>200</v>
      </c>
      <c r="D52" s="428">
        <v>6000</v>
      </c>
      <c r="E52" s="421">
        <v>2</v>
      </c>
      <c r="F52" s="422">
        <v>1</v>
      </c>
      <c r="G52" s="423">
        <f t="shared" si="9"/>
        <v>0.06</v>
      </c>
      <c r="H52" s="424">
        <f t="shared" si="13"/>
        <v>16.666666666666668</v>
      </c>
      <c r="I52" s="425">
        <f t="shared" si="11"/>
        <v>840</v>
      </c>
      <c r="J52" s="426">
        <v>14000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20.399999999999999" customHeight="1" x14ac:dyDescent="0.3">
      <c r="A53" s="1062" t="s">
        <v>137</v>
      </c>
      <c r="B53" s="1003"/>
      <c r="C53" s="1003"/>
      <c r="D53" s="1003"/>
      <c r="E53" s="1003"/>
      <c r="F53" s="1003"/>
      <c r="G53" s="1003"/>
      <c r="H53" s="1003"/>
      <c r="I53" s="1003"/>
      <c r="J53" s="1003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5.75" customHeight="1" x14ac:dyDescent="0.3">
      <c r="A54" s="1063" t="s">
        <v>15</v>
      </c>
      <c r="B54" s="1003"/>
      <c r="C54" s="1003"/>
      <c r="D54" s="1003"/>
      <c r="E54" s="1003"/>
      <c r="F54" s="1003"/>
      <c r="G54" s="1003"/>
      <c r="H54" s="1003"/>
      <c r="I54" s="1003"/>
      <c r="J54" s="100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4.2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4.2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4.2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4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4.2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4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4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4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4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4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4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4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4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4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4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4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4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</sheetData>
  <mergeCells count="13">
    <mergeCell ref="A53:J53"/>
    <mergeCell ref="A54:J54"/>
    <mergeCell ref="A1:J1"/>
    <mergeCell ref="F3:H3"/>
    <mergeCell ref="I3:J3"/>
    <mergeCell ref="E3:E4"/>
    <mergeCell ref="A2:J2"/>
    <mergeCell ref="A3:A4"/>
    <mergeCell ref="A22:J22"/>
    <mergeCell ref="A23:A24"/>
    <mergeCell ref="E23:E24"/>
    <mergeCell ref="F23:H23"/>
    <mergeCell ref="I23:J23"/>
  </mergeCells>
  <hyperlinks>
    <hyperlink ref="A54" r:id="rId1" xr:uid="{6F870910-A001-4CBE-91AC-B9FD6C002F67}"/>
  </hyperlinks>
  <pageMargins left="0" right="0" top="0.15748031496062992" bottom="0.19685039370078741" header="0" footer="0"/>
  <pageSetup paperSize="9" orientation="portrait" r:id="rId2"/>
  <rowBreaks count="2" manualBreakCount="2">
    <brk id="54" man="1"/>
    <brk id="4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42F94-5045-4F15-82B1-994FE5125226}">
  <sheetPr>
    <tabColor theme="8" tint="0.79998168889431442"/>
  </sheetPr>
  <dimension ref="A1:P240"/>
  <sheetViews>
    <sheetView topLeftCell="A202" workbookViewId="0">
      <selection activeCell="P18" sqref="P18"/>
    </sheetView>
  </sheetViews>
  <sheetFormatPr defaultRowHeight="14.4" x14ac:dyDescent="0.3"/>
  <cols>
    <col min="1" max="1" width="17" customWidth="1"/>
    <col min="2" max="2" width="6.33203125" customWidth="1"/>
    <col min="3" max="3" width="7" customWidth="1"/>
    <col min="4" max="4" width="7.33203125" customWidth="1"/>
    <col min="5" max="5" width="10.88671875" customWidth="1"/>
    <col min="6" max="6" width="7" customWidth="1"/>
    <col min="7" max="7" width="7.88671875" customWidth="1"/>
    <col min="8" max="8" width="8.33203125" customWidth="1"/>
    <col min="9" max="9" width="8.33203125" style="323" customWidth="1"/>
    <col min="10" max="10" width="10.109375" style="323" customWidth="1"/>
    <col min="11" max="11" width="8.33203125" style="323" customWidth="1"/>
    <col min="12" max="12" width="10.109375" style="323" customWidth="1"/>
    <col min="14" max="14" width="6.33203125" customWidth="1"/>
    <col min="15" max="15" width="7.33203125" style="324" customWidth="1"/>
    <col min="16" max="16" width="11.88671875" customWidth="1"/>
  </cols>
  <sheetData>
    <row r="1" spans="1:16" ht="35.4" customHeight="1" x14ac:dyDescent="0.55000000000000004">
      <c r="A1" s="1075" t="s">
        <v>72</v>
      </c>
      <c r="B1" s="1075"/>
      <c r="C1" s="1075"/>
      <c r="D1" s="1075"/>
      <c r="E1" s="1075"/>
      <c r="F1" s="1075"/>
      <c r="G1" s="1075"/>
      <c r="H1" s="1075"/>
      <c r="I1" s="1075"/>
      <c r="J1" s="1075"/>
      <c r="K1" s="1075"/>
      <c r="L1" s="1075"/>
      <c r="M1" s="200"/>
      <c r="N1" s="200"/>
      <c r="O1" s="200"/>
      <c r="P1" s="200"/>
    </row>
    <row r="2" spans="1:16" ht="27.6" x14ac:dyDescent="0.3">
      <c r="A2" s="201" t="s">
        <v>1</v>
      </c>
      <c r="B2" s="202" t="s">
        <v>2</v>
      </c>
      <c r="C2" s="203" t="s">
        <v>3</v>
      </c>
      <c r="D2" s="203" t="s">
        <v>4</v>
      </c>
      <c r="E2" s="204" t="s">
        <v>5</v>
      </c>
      <c r="F2" s="1079" t="s">
        <v>18</v>
      </c>
      <c r="G2" s="1079"/>
      <c r="H2" s="1080"/>
      <c r="I2" s="1086" t="s">
        <v>129</v>
      </c>
      <c r="J2" s="1086"/>
      <c r="K2" s="1079" t="s">
        <v>132</v>
      </c>
      <c r="L2" s="1079"/>
      <c r="M2" s="192" t="s">
        <v>20</v>
      </c>
      <c r="N2" s="200"/>
      <c r="O2" s="200"/>
      <c r="P2" s="200"/>
    </row>
    <row r="3" spans="1:16" ht="15" thickBot="1" x14ac:dyDescent="0.35">
      <c r="A3" s="205"/>
      <c r="B3" s="206" t="s">
        <v>8</v>
      </c>
      <c r="C3" s="207" t="s">
        <v>8</v>
      </c>
      <c r="D3" s="207" t="s">
        <v>8</v>
      </c>
      <c r="E3" s="208"/>
      <c r="F3" s="209" t="s">
        <v>9</v>
      </c>
      <c r="G3" s="210" t="s">
        <v>10</v>
      </c>
      <c r="H3" s="211" t="s">
        <v>21</v>
      </c>
      <c r="I3" s="332" t="s">
        <v>130</v>
      </c>
      <c r="J3" s="332" t="s">
        <v>131</v>
      </c>
      <c r="K3" s="332" t="s">
        <v>130</v>
      </c>
      <c r="L3" s="332" t="s">
        <v>131</v>
      </c>
      <c r="M3" s="200"/>
      <c r="N3" s="200"/>
      <c r="O3" s="200"/>
      <c r="P3" s="200"/>
    </row>
    <row r="4" spans="1:16" x14ac:dyDescent="0.3">
      <c r="A4" s="212" t="s">
        <v>73</v>
      </c>
      <c r="B4" s="326">
        <v>14</v>
      </c>
      <c r="C4" s="104">
        <v>96</v>
      </c>
      <c r="D4" s="104">
        <v>1000</v>
      </c>
      <c r="E4" s="214" t="s">
        <v>74</v>
      </c>
      <c r="F4" s="215">
        <v>10</v>
      </c>
      <c r="G4" s="216">
        <f t="shared" ref="G4:G108" si="0">B4*C4*D4/1000000000*F4</f>
        <v>1.3439999999999999E-2</v>
      </c>
      <c r="H4" s="329">
        <f>D4*M4/1000000*F4</f>
        <v>0.87999999999999989</v>
      </c>
      <c r="I4" s="336">
        <f>J4/H4</f>
        <v>1183.6363636363637</v>
      </c>
      <c r="J4" s="336">
        <v>1041.5999999999999</v>
      </c>
      <c r="K4" s="333">
        <f>L4/H4</f>
        <v>1325.6727272727273</v>
      </c>
      <c r="L4" s="333">
        <v>1166.5919999999999</v>
      </c>
      <c r="M4" s="22">
        <v>88</v>
      </c>
      <c r="N4" s="200"/>
      <c r="O4" s="200"/>
      <c r="P4" s="200"/>
    </row>
    <row r="5" spans="1:16" s="323" customFormat="1" x14ac:dyDescent="0.3">
      <c r="A5" s="218" t="s">
        <v>73</v>
      </c>
      <c r="B5" s="326">
        <v>14</v>
      </c>
      <c r="C5" s="103">
        <v>96</v>
      </c>
      <c r="D5" s="103">
        <v>1100</v>
      </c>
      <c r="E5" s="219" t="s">
        <v>74</v>
      </c>
      <c r="F5" s="215">
        <v>10</v>
      </c>
      <c r="G5" s="169">
        <f t="shared" ref="G5:G6" si="1">B5*C5*D5/1000000000*F5</f>
        <v>1.4783999999999999E-2</v>
      </c>
      <c r="H5" s="330">
        <f t="shared" ref="H5:H6" si="2">D5*M5/1000000*F5</f>
        <v>0.96799999999999997</v>
      </c>
      <c r="I5" s="336">
        <f t="shared" ref="I5:I45" si="3">J5/H5</f>
        <v>1183.6363636363637</v>
      </c>
      <c r="J5" s="336">
        <v>1145.76</v>
      </c>
      <c r="K5" s="333">
        <f t="shared" ref="K5:K6" si="4">L5/H5</f>
        <v>1325.6727272727273</v>
      </c>
      <c r="L5" s="333">
        <v>1283.2511999999999</v>
      </c>
      <c r="M5" s="22">
        <v>88</v>
      </c>
      <c r="N5" s="200"/>
      <c r="O5" s="200"/>
      <c r="P5" s="200"/>
    </row>
    <row r="6" spans="1:16" s="323" customFormat="1" x14ac:dyDescent="0.3">
      <c r="A6" s="218" t="s">
        <v>73</v>
      </c>
      <c r="B6" s="326">
        <v>14</v>
      </c>
      <c r="C6" s="103">
        <v>96</v>
      </c>
      <c r="D6" s="103">
        <v>1200</v>
      </c>
      <c r="E6" s="219" t="s">
        <v>74</v>
      </c>
      <c r="F6" s="215">
        <v>10</v>
      </c>
      <c r="G6" s="169">
        <f t="shared" si="1"/>
        <v>1.6128E-2</v>
      </c>
      <c r="H6" s="330">
        <f t="shared" si="2"/>
        <v>1.056</v>
      </c>
      <c r="I6" s="336">
        <f t="shared" si="3"/>
        <v>1183.6363636363637</v>
      </c>
      <c r="J6" s="336">
        <v>1249.92</v>
      </c>
      <c r="K6" s="333">
        <f t="shared" si="4"/>
        <v>1325.6727272727271</v>
      </c>
      <c r="L6" s="333">
        <v>1399.9104</v>
      </c>
      <c r="M6" s="22">
        <v>88</v>
      </c>
      <c r="N6" s="200"/>
      <c r="O6" s="200"/>
      <c r="P6" s="200"/>
    </row>
    <row r="7" spans="1:16" x14ac:dyDescent="0.3">
      <c r="A7" s="218" t="s">
        <v>73</v>
      </c>
      <c r="B7" s="326">
        <v>14</v>
      </c>
      <c r="C7" s="103">
        <v>96</v>
      </c>
      <c r="D7" s="103">
        <v>1300</v>
      </c>
      <c r="E7" s="219" t="s">
        <v>74</v>
      </c>
      <c r="F7" s="215">
        <v>10</v>
      </c>
      <c r="G7" s="169">
        <f t="shared" si="0"/>
        <v>1.7472000000000001E-2</v>
      </c>
      <c r="H7" s="330">
        <f>D7*M7/1000000*F7</f>
        <v>1.1440000000000001</v>
      </c>
      <c r="I7" s="336">
        <f t="shared" si="3"/>
        <v>1183.6363636363637</v>
      </c>
      <c r="J7" s="336">
        <v>1354.0800000000002</v>
      </c>
      <c r="K7" s="333">
        <f t="shared" ref="K7:K45" si="5">L7/H7</f>
        <v>1325.6727272727271</v>
      </c>
      <c r="L7" s="333">
        <v>1516.5696</v>
      </c>
      <c r="M7" s="22">
        <v>88</v>
      </c>
      <c r="N7" s="200"/>
      <c r="O7" s="200"/>
      <c r="P7" s="200"/>
    </row>
    <row r="8" spans="1:16" s="323" customFormat="1" x14ac:dyDescent="0.3">
      <c r="A8" s="218" t="s">
        <v>73</v>
      </c>
      <c r="B8" s="326">
        <v>14</v>
      </c>
      <c r="C8" s="103">
        <v>96</v>
      </c>
      <c r="D8" s="103">
        <v>1400</v>
      </c>
      <c r="E8" s="219" t="s">
        <v>74</v>
      </c>
      <c r="F8" s="215">
        <v>10</v>
      </c>
      <c r="G8" s="169">
        <f t="shared" ref="G8" si="6">B8*C8*D8/1000000000*F8</f>
        <v>1.8815999999999999E-2</v>
      </c>
      <c r="H8" s="330">
        <f>D8*M8/1000000*F8</f>
        <v>1.232</v>
      </c>
      <c r="I8" s="336">
        <f t="shared" si="3"/>
        <v>1183.6363636363637</v>
      </c>
      <c r="J8" s="336">
        <v>1458.24</v>
      </c>
      <c r="K8" s="333">
        <f t="shared" ref="K8" si="7">L8/H8</f>
        <v>1325.6727272727271</v>
      </c>
      <c r="L8" s="333">
        <v>1633.2287999999999</v>
      </c>
      <c r="M8" s="22">
        <v>88</v>
      </c>
      <c r="N8" s="200"/>
      <c r="O8" s="200"/>
      <c r="P8" s="200"/>
    </row>
    <row r="9" spans="1:16" x14ac:dyDescent="0.3">
      <c r="A9" s="218" t="s">
        <v>73</v>
      </c>
      <c r="B9" s="326">
        <v>14</v>
      </c>
      <c r="C9" s="103">
        <v>96</v>
      </c>
      <c r="D9" s="103">
        <v>1500</v>
      </c>
      <c r="E9" s="219" t="s">
        <v>74</v>
      </c>
      <c r="F9" s="215">
        <v>10</v>
      </c>
      <c r="G9" s="169">
        <f t="shared" si="0"/>
        <v>2.0160000000000001E-2</v>
      </c>
      <c r="H9" s="330">
        <f>D9*M9/1000000*F9</f>
        <v>1.32</v>
      </c>
      <c r="I9" s="336">
        <f t="shared" si="3"/>
        <v>1183.6363636363637</v>
      </c>
      <c r="J9" s="336">
        <v>1562.4</v>
      </c>
      <c r="K9" s="333">
        <f t="shared" si="5"/>
        <v>1325.6727272727273</v>
      </c>
      <c r="L9" s="333">
        <v>1749.8880000000001</v>
      </c>
      <c r="M9" s="22">
        <v>88</v>
      </c>
      <c r="N9" s="200"/>
      <c r="O9" s="200"/>
      <c r="P9" s="200"/>
    </row>
    <row r="10" spans="1:16" x14ac:dyDescent="0.3">
      <c r="A10" s="218" t="s">
        <v>73</v>
      </c>
      <c r="B10" s="326">
        <v>14</v>
      </c>
      <c r="C10" s="103">
        <v>96</v>
      </c>
      <c r="D10" s="103">
        <v>1600</v>
      </c>
      <c r="E10" s="219" t="s">
        <v>74</v>
      </c>
      <c r="F10" s="215">
        <v>10</v>
      </c>
      <c r="G10" s="169">
        <f t="shared" si="0"/>
        <v>2.1503999999999999E-2</v>
      </c>
      <c r="H10" s="330">
        <f>D10*M10/1000000*F10</f>
        <v>1.4080000000000001</v>
      </c>
      <c r="I10" s="336">
        <f t="shared" si="3"/>
        <v>1183.6363636363635</v>
      </c>
      <c r="J10" s="336">
        <v>1666.56</v>
      </c>
      <c r="K10" s="333">
        <f t="shared" si="5"/>
        <v>1325.6727272727271</v>
      </c>
      <c r="L10" s="333">
        <v>1866.5472</v>
      </c>
      <c r="M10" s="22">
        <v>88</v>
      </c>
      <c r="N10" s="200"/>
      <c r="O10" s="200"/>
      <c r="P10" s="200"/>
    </row>
    <row r="11" spans="1:16" s="323" customFormat="1" x14ac:dyDescent="0.3">
      <c r="A11" s="218" t="s">
        <v>73</v>
      </c>
      <c r="B11" s="326">
        <v>14</v>
      </c>
      <c r="C11" s="103">
        <v>96</v>
      </c>
      <c r="D11" s="103">
        <v>1700</v>
      </c>
      <c r="E11" s="219" t="s">
        <v>74</v>
      </c>
      <c r="F11" s="215">
        <v>10</v>
      </c>
      <c r="G11" s="169">
        <f t="shared" ref="G11" si="8">B11*C11*D11/1000000000*F11</f>
        <v>2.2848E-2</v>
      </c>
      <c r="H11" s="330">
        <f>D11*M11/1000000*F11</f>
        <v>1.496</v>
      </c>
      <c r="I11" s="336">
        <f t="shared" si="3"/>
        <v>1183.6363636363637</v>
      </c>
      <c r="J11" s="336">
        <v>1770.72</v>
      </c>
      <c r="K11" s="333">
        <f t="shared" ref="K11" si="9">L11/H11</f>
        <v>1325.6727272727273</v>
      </c>
      <c r="L11" s="333">
        <v>1983.2064</v>
      </c>
      <c r="M11" s="22">
        <v>88</v>
      </c>
      <c r="N11" s="200"/>
      <c r="O11" s="200"/>
      <c r="P11" s="200"/>
    </row>
    <row r="12" spans="1:16" s="323" customFormat="1" x14ac:dyDescent="0.3">
      <c r="A12" s="218" t="s">
        <v>73</v>
      </c>
      <c r="B12" s="326">
        <v>14</v>
      </c>
      <c r="C12" s="103">
        <v>96</v>
      </c>
      <c r="D12" s="103">
        <v>1800</v>
      </c>
      <c r="E12" s="219" t="s">
        <v>74</v>
      </c>
      <c r="F12" s="215">
        <v>10</v>
      </c>
      <c r="G12" s="169">
        <f t="shared" ref="G12:G15" si="10">B12*C12*D12/1000000000*F12</f>
        <v>2.4191999999999998E-2</v>
      </c>
      <c r="H12" s="330">
        <f t="shared" ref="H12:H15" si="11">D12*M12/1000000*F12</f>
        <v>1.5840000000000001</v>
      </c>
      <c r="I12" s="336">
        <f t="shared" si="3"/>
        <v>1183.6363636363635</v>
      </c>
      <c r="J12" s="336">
        <v>1874.8799999999999</v>
      </c>
      <c r="K12" s="333">
        <f t="shared" ref="K12:K15" si="12">L12/H12</f>
        <v>1325.6727272727269</v>
      </c>
      <c r="L12" s="333">
        <v>2099.8655999999996</v>
      </c>
      <c r="M12" s="22">
        <v>88</v>
      </c>
      <c r="N12" s="200"/>
      <c r="O12" s="200"/>
      <c r="P12" s="200"/>
    </row>
    <row r="13" spans="1:16" s="323" customFormat="1" x14ac:dyDescent="0.3">
      <c r="A13" s="218" t="s">
        <v>73</v>
      </c>
      <c r="B13" s="326">
        <v>14</v>
      </c>
      <c r="C13" s="103">
        <v>96</v>
      </c>
      <c r="D13" s="103">
        <v>1900</v>
      </c>
      <c r="E13" s="219" t="s">
        <v>74</v>
      </c>
      <c r="F13" s="215">
        <v>10</v>
      </c>
      <c r="G13" s="169">
        <f t="shared" si="10"/>
        <v>2.5536E-2</v>
      </c>
      <c r="H13" s="330">
        <f t="shared" si="11"/>
        <v>1.6719999999999999</v>
      </c>
      <c r="I13" s="336">
        <f t="shared" si="3"/>
        <v>1183.6363636363637</v>
      </c>
      <c r="J13" s="336">
        <v>1979.04</v>
      </c>
      <c r="K13" s="333">
        <f t="shared" si="12"/>
        <v>1325.6727272727273</v>
      </c>
      <c r="L13" s="333">
        <v>2216.5248000000001</v>
      </c>
      <c r="M13" s="22">
        <v>88</v>
      </c>
      <c r="N13" s="200"/>
      <c r="O13" s="200"/>
      <c r="P13" s="200"/>
    </row>
    <row r="14" spans="1:16" s="323" customFormat="1" x14ac:dyDescent="0.3">
      <c r="A14" s="218" t="s">
        <v>73</v>
      </c>
      <c r="B14" s="326">
        <v>14</v>
      </c>
      <c r="C14" s="103">
        <v>96</v>
      </c>
      <c r="D14" s="103">
        <v>2000</v>
      </c>
      <c r="E14" s="219" t="s">
        <v>74</v>
      </c>
      <c r="F14" s="215">
        <v>10</v>
      </c>
      <c r="G14" s="169">
        <f t="shared" si="10"/>
        <v>2.6879999999999998E-2</v>
      </c>
      <c r="H14" s="330">
        <f t="shared" si="11"/>
        <v>1.7599999999999998</v>
      </c>
      <c r="I14" s="336">
        <f t="shared" si="3"/>
        <v>1183.6363636363637</v>
      </c>
      <c r="J14" s="336">
        <v>2083.1999999999998</v>
      </c>
      <c r="K14" s="333">
        <f t="shared" si="12"/>
        <v>1325.6727272727273</v>
      </c>
      <c r="L14" s="333">
        <v>2333.1839999999997</v>
      </c>
      <c r="M14" s="22">
        <v>88</v>
      </c>
      <c r="N14" s="200"/>
      <c r="O14" s="200"/>
      <c r="P14" s="200"/>
    </row>
    <row r="15" spans="1:16" s="323" customFormat="1" x14ac:dyDescent="0.3">
      <c r="A15" s="218" t="s">
        <v>73</v>
      </c>
      <c r="B15" s="326">
        <v>14</v>
      </c>
      <c r="C15" s="103">
        <v>96</v>
      </c>
      <c r="D15" s="103">
        <v>2100</v>
      </c>
      <c r="E15" s="219" t="s">
        <v>74</v>
      </c>
      <c r="F15" s="215">
        <v>10</v>
      </c>
      <c r="G15" s="169">
        <f t="shared" si="10"/>
        <v>2.8223999999999999E-2</v>
      </c>
      <c r="H15" s="330">
        <f t="shared" si="11"/>
        <v>1.8479999999999999</v>
      </c>
      <c r="I15" s="336">
        <f t="shared" si="3"/>
        <v>1183.6363636363637</v>
      </c>
      <c r="J15" s="336">
        <v>2187.36</v>
      </c>
      <c r="K15" s="333">
        <f t="shared" si="12"/>
        <v>1325.6727272727273</v>
      </c>
      <c r="L15" s="333">
        <v>2449.8431999999998</v>
      </c>
      <c r="M15" s="22">
        <v>88</v>
      </c>
      <c r="N15" s="200"/>
      <c r="O15" s="200"/>
      <c r="P15" s="200"/>
    </row>
    <row r="16" spans="1:16" x14ac:dyDescent="0.3">
      <c r="A16" s="218" t="s">
        <v>73</v>
      </c>
      <c r="B16" s="326">
        <v>14</v>
      </c>
      <c r="C16" s="103">
        <v>96</v>
      </c>
      <c r="D16" s="103">
        <v>2200</v>
      </c>
      <c r="E16" s="219" t="s">
        <v>74</v>
      </c>
      <c r="F16" s="215">
        <v>10</v>
      </c>
      <c r="G16" s="169">
        <f t="shared" si="0"/>
        <v>2.9567999999999997E-2</v>
      </c>
      <c r="H16" s="330">
        <f>D16*M16/1000000*F16</f>
        <v>1.9359999999999999</v>
      </c>
      <c r="I16" s="336">
        <f t="shared" si="3"/>
        <v>1183.6363636363637</v>
      </c>
      <c r="J16" s="336">
        <v>2291.52</v>
      </c>
      <c r="K16" s="333">
        <f t="shared" si="5"/>
        <v>1325.6727272727273</v>
      </c>
      <c r="L16" s="333">
        <v>2566.5023999999999</v>
      </c>
      <c r="M16" s="22">
        <v>88</v>
      </c>
      <c r="N16" s="200"/>
      <c r="O16" s="200"/>
      <c r="P16" s="200"/>
    </row>
    <row r="17" spans="1:16" s="323" customFormat="1" x14ac:dyDescent="0.3">
      <c r="A17" s="218" t="s">
        <v>73</v>
      </c>
      <c r="B17" s="326">
        <v>14</v>
      </c>
      <c r="C17" s="103">
        <v>96</v>
      </c>
      <c r="D17" s="103">
        <v>2300</v>
      </c>
      <c r="E17" s="219" t="s">
        <v>74</v>
      </c>
      <c r="F17" s="215">
        <v>10</v>
      </c>
      <c r="G17" s="169">
        <f t="shared" ref="G17" si="13">B17*C17*D17/1000000000*F17</f>
        <v>3.0912000000000002E-2</v>
      </c>
      <c r="H17" s="330">
        <f>D17*M17/1000000*F17</f>
        <v>2.024</v>
      </c>
      <c r="I17" s="336">
        <f t="shared" si="3"/>
        <v>1183.6363636363637</v>
      </c>
      <c r="J17" s="336">
        <v>2395.6800000000003</v>
      </c>
      <c r="K17" s="333">
        <f t="shared" ref="K17" si="14">L17/H17</f>
        <v>1325.6727272727273</v>
      </c>
      <c r="L17" s="333">
        <v>2683.1616000000004</v>
      </c>
      <c r="M17" s="22">
        <v>88</v>
      </c>
      <c r="N17" s="200"/>
      <c r="O17" s="200"/>
      <c r="P17" s="200"/>
    </row>
    <row r="18" spans="1:16" s="323" customFormat="1" x14ac:dyDescent="0.3">
      <c r="A18" s="218" t="s">
        <v>73</v>
      </c>
      <c r="B18" s="326">
        <v>14</v>
      </c>
      <c r="C18" s="103">
        <v>96</v>
      </c>
      <c r="D18" s="103">
        <v>2400</v>
      </c>
      <c r="E18" s="219" t="s">
        <v>74</v>
      </c>
      <c r="F18" s="215">
        <v>10</v>
      </c>
      <c r="G18" s="169">
        <f t="shared" ref="G18" si="15">B18*C18*D18/1000000000*F18</f>
        <v>3.2256E-2</v>
      </c>
      <c r="H18" s="330">
        <f>D18*M18/1000000*F18</f>
        <v>2.1360000000000001</v>
      </c>
      <c r="I18" s="336">
        <f t="shared" si="3"/>
        <v>1170.3370786516855</v>
      </c>
      <c r="J18" s="336">
        <v>2499.84</v>
      </c>
      <c r="K18" s="333">
        <f t="shared" ref="K18" si="16">L18/H18</f>
        <v>1310.7775280898875</v>
      </c>
      <c r="L18" s="333">
        <v>2799.8208</v>
      </c>
      <c r="M18" s="22">
        <v>89</v>
      </c>
      <c r="N18" s="200"/>
      <c r="O18" s="200"/>
      <c r="P18" s="200"/>
    </row>
    <row r="19" spans="1:16" x14ac:dyDescent="0.3">
      <c r="A19" s="218" t="s">
        <v>73</v>
      </c>
      <c r="B19" s="326">
        <v>14</v>
      </c>
      <c r="C19" s="103">
        <v>96</v>
      </c>
      <c r="D19" s="103">
        <v>2500</v>
      </c>
      <c r="E19" s="219" t="s">
        <v>74</v>
      </c>
      <c r="F19" s="215">
        <v>10</v>
      </c>
      <c r="G19" s="169">
        <f t="shared" si="0"/>
        <v>3.3600000000000005E-2</v>
      </c>
      <c r="H19" s="330">
        <f>D19*M19/1000000*F19</f>
        <v>2.2000000000000002</v>
      </c>
      <c r="I19" s="336">
        <f t="shared" si="3"/>
        <v>1183.6363636363637</v>
      </c>
      <c r="J19" s="336">
        <v>2604.0000000000005</v>
      </c>
      <c r="K19" s="333">
        <f t="shared" si="5"/>
        <v>1325.6727272727273</v>
      </c>
      <c r="L19" s="333">
        <v>2916.4800000000005</v>
      </c>
      <c r="M19" s="22">
        <v>88</v>
      </c>
      <c r="N19" s="200"/>
      <c r="O19" s="200"/>
      <c r="P19" s="200"/>
    </row>
    <row r="20" spans="1:16" s="323" customFormat="1" x14ac:dyDescent="0.3">
      <c r="A20" s="218" t="s">
        <v>73</v>
      </c>
      <c r="B20" s="326">
        <v>14</v>
      </c>
      <c r="C20" s="103">
        <v>96</v>
      </c>
      <c r="D20" s="103">
        <v>2600</v>
      </c>
      <c r="E20" s="219" t="s">
        <v>74</v>
      </c>
      <c r="F20" s="215">
        <v>10</v>
      </c>
      <c r="G20" s="169">
        <f t="shared" ref="G20:G21" si="17">B20*C20*D20/1000000000*F20</f>
        <v>3.4944000000000003E-2</v>
      </c>
      <c r="H20" s="330">
        <f t="shared" ref="H20:H21" si="18">D20*M20/1000000*F20</f>
        <v>2.2880000000000003</v>
      </c>
      <c r="I20" s="336">
        <f t="shared" si="3"/>
        <v>1183.6363636363637</v>
      </c>
      <c r="J20" s="336">
        <v>2708.1600000000003</v>
      </c>
      <c r="K20" s="333">
        <f t="shared" ref="K20:K21" si="19">L20/H20</f>
        <v>1325.6727272727271</v>
      </c>
      <c r="L20" s="333">
        <v>3033.1392000000001</v>
      </c>
      <c r="M20" s="22">
        <v>88</v>
      </c>
      <c r="N20" s="200"/>
      <c r="O20" s="200"/>
      <c r="P20" s="200"/>
    </row>
    <row r="21" spans="1:16" s="323" customFormat="1" x14ac:dyDescent="0.3">
      <c r="A21" s="218" t="s">
        <v>73</v>
      </c>
      <c r="B21" s="326">
        <v>14</v>
      </c>
      <c r="C21" s="103">
        <v>96</v>
      </c>
      <c r="D21" s="103">
        <v>2700</v>
      </c>
      <c r="E21" s="219" t="s">
        <v>74</v>
      </c>
      <c r="F21" s="215">
        <v>10</v>
      </c>
      <c r="G21" s="169">
        <f t="shared" si="17"/>
        <v>3.6288000000000001E-2</v>
      </c>
      <c r="H21" s="330">
        <f t="shared" si="18"/>
        <v>2.3759999999999999</v>
      </c>
      <c r="I21" s="336">
        <f t="shared" si="3"/>
        <v>1183.6363636363637</v>
      </c>
      <c r="J21" s="336">
        <v>2812.32</v>
      </c>
      <c r="K21" s="333">
        <f t="shared" si="19"/>
        <v>1325.6727272727273</v>
      </c>
      <c r="L21" s="333">
        <v>3149.7984000000001</v>
      </c>
      <c r="M21" s="22">
        <v>88</v>
      </c>
      <c r="N21" s="200"/>
      <c r="O21" s="200"/>
      <c r="P21" s="200"/>
    </row>
    <row r="22" spans="1:16" s="323" customFormat="1" x14ac:dyDescent="0.3">
      <c r="A22" s="218" t="s">
        <v>73</v>
      </c>
      <c r="B22" s="326">
        <v>14</v>
      </c>
      <c r="C22" s="103">
        <v>96</v>
      </c>
      <c r="D22" s="103">
        <v>2800</v>
      </c>
      <c r="E22" s="219" t="s">
        <v>74</v>
      </c>
      <c r="F22" s="215">
        <v>10</v>
      </c>
      <c r="G22" s="169">
        <f t="shared" ref="G22" si="20">B22*C22*D22/1000000000*F22</f>
        <v>3.7631999999999999E-2</v>
      </c>
      <c r="H22" s="330">
        <f t="shared" ref="H22" si="21">D22*M22/1000000*F22</f>
        <v>2.492</v>
      </c>
      <c r="I22" s="336">
        <f t="shared" si="3"/>
        <v>1170.3370786516855</v>
      </c>
      <c r="J22" s="336">
        <v>2916.48</v>
      </c>
      <c r="K22" s="333">
        <f t="shared" ref="K22" si="22">L22/H22</f>
        <v>1310.7775280898875</v>
      </c>
      <c r="L22" s="333">
        <v>3266.4575999999997</v>
      </c>
      <c r="M22" s="22">
        <v>89</v>
      </c>
      <c r="N22" s="200"/>
      <c r="O22" s="200"/>
      <c r="P22" s="200"/>
    </row>
    <row r="23" spans="1:16" x14ac:dyDescent="0.3">
      <c r="A23" s="218" t="s">
        <v>73</v>
      </c>
      <c r="B23" s="326">
        <v>14</v>
      </c>
      <c r="C23" s="103">
        <v>96</v>
      </c>
      <c r="D23" s="103">
        <v>2900</v>
      </c>
      <c r="E23" s="219" t="s">
        <v>74</v>
      </c>
      <c r="F23" s="215">
        <v>10</v>
      </c>
      <c r="G23" s="169">
        <f t="shared" si="0"/>
        <v>3.8976000000000004E-2</v>
      </c>
      <c r="H23" s="330">
        <f>D23*M23/1000000*F23</f>
        <v>2.5519999999999996</v>
      </c>
      <c r="I23" s="336">
        <f t="shared" si="3"/>
        <v>1183.636363636364</v>
      </c>
      <c r="J23" s="336">
        <v>3020.6400000000003</v>
      </c>
      <c r="K23" s="333">
        <f t="shared" si="5"/>
        <v>1325.6727272727276</v>
      </c>
      <c r="L23" s="333">
        <v>3383.1168000000002</v>
      </c>
      <c r="M23" s="22">
        <v>88</v>
      </c>
      <c r="N23" s="200"/>
      <c r="O23" s="200"/>
      <c r="P23" s="200"/>
    </row>
    <row r="24" spans="1:16" ht="15" thickBot="1" x14ac:dyDescent="0.35">
      <c r="A24" s="220" t="s">
        <v>73</v>
      </c>
      <c r="B24" s="327">
        <v>14</v>
      </c>
      <c r="C24" s="114">
        <v>96</v>
      </c>
      <c r="D24" s="114">
        <v>3000</v>
      </c>
      <c r="E24" s="221" t="s">
        <v>74</v>
      </c>
      <c r="F24" s="215">
        <v>10</v>
      </c>
      <c r="G24" s="173">
        <f t="shared" si="0"/>
        <v>4.0320000000000002E-2</v>
      </c>
      <c r="H24" s="331">
        <f>D24*M24/1000000*F24</f>
        <v>2.64</v>
      </c>
      <c r="I24" s="337">
        <f t="shared" si="3"/>
        <v>1183.6363636363637</v>
      </c>
      <c r="J24" s="337">
        <v>3124.8</v>
      </c>
      <c r="K24" s="335">
        <f t="shared" si="5"/>
        <v>1325.6727272727273</v>
      </c>
      <c r="L24" s="335">
        <v>3499.7760000000003</v>
      </c>
      <c r="M24" s="22">
        <v>88</v>
      </c>
      <c r="N24" s="200"/>
      <c r="O24" s="200"/>
      <c r="P24" s="200"/>
    </row>
    <row r="25" spans="1:16" x14ac:dyDescent="0.3">
      <c r="A25" s="212" t="s">
        <v>73</v>
      </c>
      <c r="B25" s="326">
        <v>14</v>
      </c>
      <c r="C25" s="104">
        <v>96</v>
      </c>
      <c r="D25" s="104">
        <v>1000</v>
      </c>
      <c r="E25" s="214" t="s">
        <v>75</v>
      </c>
      <c r="F25" s="215">
        <v>10</v>
      </c>
      <c r="G25" s="216">
        <f t="shared" si="0"/>
        <v>1.3439999999999999E-2</v>
      </c>
      <c r="H25" s="329">
        <f>D25*M25/1000000*F25</f>
        <v>0.87999999999999989</v>
      </c>
      <c r="I25" s="338">
        <f t="shared" si="3"/>
        <v>610.90909090909088</v>
      </c>
      <c r="J25" s="338">
        <v>537.59999999999991</v>
      </c>
      <c r="K25" s="334">
        <f t="shared" si="5"/>
        <v>684.21818181818185</v>
      </c>
      <c r="L25" s="334">
        <v>602.11199999999997</v>
      </c>
      <c r="M25" s="22">
        <v>88</v>
      </c>
      <c r="N25" s="200"/>
      <c r="O25" s="200"/>
      <c r="P25" s="200"/>
    </row>
    <row r="26" spans="1:16" s="323" customFormat="1" x14ac:dyDescent="0.3">
      <c r="A26" s="212" t="s">
        <v>73</v>
      </c>
      <c r="B26" s="326">
        <v>14</v>
      </c>
      <c r="C26" s="104">
        <v>96</v>
      </c>
      <c r="D26" s="104">
        <v>1100</v>
      </c>
      <c r="E26" s="214" t="s">
        <v>75</v>
      </c>
      <c r="F26" s="215">
        <v>10</v>
      </c>
      <c r="G26" s="216">
        <f t="shared" ref="G26" si="23">B26*C26*D26/1000000000*F26</f>
        <v>1.4783999999999999E-2</v>
      </c>
      <c r="H26" s="329">
        <f>D26*M26/1000000*F26</f>
        <v>0.96799999999999997</v>
      </c>
      <c r="I26" s="336">
        <f t="shared" si="3"/>
        <v>610.90909090909088</v>
      </c>
      <c r="J26" s="338">
        <v>591.3599999999999</v>
      </c>
      <c r="K26" s="333">
        <f t="shared" ref="K26" si="24">L26/H26</f>
        <v>684.21818181818173</v>
      </c>
      <c r="L26" s="334">
        <v>662.32319999999993</v>
      </c>
      <c r="M26" s="22">
        <v>88</v>
      </c>
      <c r="N26" s="200"/>
      <c r="O26" s="200"/>
      <c r="P26" s="200"/>
    </row>
    <row r="27" spans="1:16" x14ac:dyDescent="0.3">
      <c r="A27" s="218" t="s">
        <v>73</v>
      </c>
      <c r="B27" s="326">
        <v>14</v>
      </c>
      <c r="C27" s="103">
        <v>96</v>
      </c>
      <c r="D27" s="103">
        <v>1200</v>
      </c>
      <c r="E27" s="219" t="s">
        <v>75</v>
      </c>
      <c r="F27" s="215">
        <v>10</v>
      </c>
      <c r="G27" s="169">
        <f t="shared" si="0"/>
        <v>1.6128E-2</v>
      </c>
      <c r="H27" s="330">
        <f>D27*M27/1000000*F27</f>
        <v>1.056</v>
      </c>
      <c r="I27" s="336">
        <f t="shared" si="3"/>
        <v>610.90909090909088</v>
      </c>
      <c r="J27" s="338">
        <v>645.12</v>
      </c>
      <c r="K27" s="333">
        <f t="shared" si="5"/>
        <v>684.21818181818185</v>
      </c>
      <c r="L27" s="334">
        <v>722.53440000000001</v>
      </c>
      <c r="M27" s="22">
        <v>88</v>
      </c>
      <c r="N27" s="200"/>
      <c r="O27" s="200"/>
      <c r="P27" s="200"/>
    </row>
    <row r="28" spans="1:16" s="323" customFormat="1" x14ac:dyDescent="0.3">
      <c r="A28" s="218" t="s">
        <v>73</v>
      </c>
      <c r="B28" s="326">
        <v>14</v>
      </c>
      <c r="C28" s="103">
        <v>96</v>
      </c>
      <c r="D28" s="103">
        <v>1300</v>
      </c>
      <c r="E28" s="219" t="s">
        <v>75</v>
      </c>
      <c r="F28" s="215">
        <v>10</v>
      </c>
      <c r="G28" s="169">
        <f t="shared" ref="G28:G29" si="25">B28*C28*D28/1000000000*F28</f>
        <v>1.7472000000000001E-2</v>
      </c>
      <c r="H28" s="330">
        <f t="shared" ref="H28:H29" si="26">D28*M28/1000000*F28</f>
        <v>1.1440000000000001</v>
      </c>
      <c r="I28" s="336">
        <f t="shared" si="3"/>
        <v>610.90909090909099</v>
      </c>
      <c r="J28" s="338">
        <v>698.88000000000011</v>
      </c>
      <c r="K28" s="333">
        <f t="shared" ref="K28:K29" si="27">L28/H28</f>
        <v>684.21818181818185</v>
      </c>
      <c r="L28" s="334">
        <v>782.74560000000008</v>
      </c>
      <c r="M28" s="22">
        <v>88</v>
      </c>
      <c r="N28" s="200"/>
      <c r="O28" s="200"/>
      <c r="P28" s="200"/>
    </row>
    <row r="29" spans="1:16" s="323" customFormat="1" x14ac:dyDescent="0.3">
      <c r="A29" s="218" t="s">
        <v>73</v>
      </c>
      <c r="B29" s="326">
        <v>14</v>
      </c>
      <c r="C29" s="103">
        <v>96</v>
      </c>
      <c r="D29" s="103">
        <v>1400</v>
      </c>
      <c r="E29" s="219" t="s">
        <v>75</v>
      </c>
      <c r="F29" s="215">
        <v>10</v>
      </c>
      <c r="G29" s="169">
        <f t="shared" si="25"/>
        <v>1.8815999999999999E-2</v>
      </c>
      <c r="H29" s="330">
        <f t="shared" si="26"/>
        <v>1.232</v>
      </c>
      <c r="I29" s="336">
        <f t="shared" si="3"/>
        <v>610.90909090909088</v>
      </c>
      <c r="J29" s="338">
        <v>752.64</v>
      </c>
      <c r="K29" s="333">
        <f t="shared" si="27"/>
        <v>684.21818181818173</v>
      </c>
      <c r="L29" s="334">
        <v>842.95679999999993</v>
      </c>
      <c r="M29" s="22">
        <v>88</v>
      </c>
      <c r="N29" s="200"/>
      <c r="O29" s="200"/>
      <c r="P29" s="200"/>
    </row>
    <row r="30" spans="1:16" x14ac:dyDescent="0.3">
      <c r="A30" s="218" t="s">
        <v>73</v>
      </c>
      <c r="B30" s="326">
        <v>14</v>
      </c>
      <c r="C30" s="103">
        <v>96</v>
      </c>
      <c r="D30" s="103">
        <v>1500</v>
      </c>
      <c r="E30" s="219" t="s">
        <v>75</v>
      </c>
      <c r="F30" s="215">
        <v>10</v>
      </c>
      <c r="G30" s="169">
        <f t="shared" si="0"/>
        <v>2.0160000000000001E-2</v>
      </c>
      <c r="H30" s="330">
        <f>D30*M30/1000000*F30</f>
        <v>1.32</v>
      </c>
      <c r="I30" s="336">
        <f t="shared" si="3"/>
        <v>610.90909090909088</v>
      </c>
      <c r="J30" s="338">
        <v>806.4</v>
      </c>
      <c r="K30" s="333">
        <f t="shared" si="5"/>
        <v>684.21818181818185</v>
      </c>
      <c r="L30" s="334">
        <v>903.16800000000001</v>
      </c>
      <c r="M30" s="22">
        <v>88</v>
      </c>
      <c r="N30" s="200"/>
      <c r="O30" s="200"/>
      <c r="P30" s="200"/>
    </row>
    <row r="31" spans="1:16" s="323" customFormat="1" x14ac:dyDescent="0.3">
      <c r="A31" s="218" t="s">
        <v>73</v>
      </c>
      <c r="B31" s="326">
        <v>14</v>
      </c>
      <c r="C31" s="103">
        <v>96</v>
      </c>
      <c r="D31" s="103">
        <v>1600</v>
      </c>
      <c r="E31" s="219" t="s">
        <v>75</v>
      </c>
      <c r="F31" s="215">
        <v>10</v>
      </c>
      <c r="G31" s="169">
        <f t="shared" ref="G31" si="28">B31*C31*D31/1000000000*F31</f>
        <v>2.1503999999999999E-2</v>
      </c>
      <c r="H31" s="330">
        <f>D31*M31/1000000*F31</f>
        <v>1.4080000000000001</v>
      </c>
      <c r="I31" s="336">
        <f t="shared" si="3"/>
        <v>610.90909090909088</v>
      </c>
      <c r="J31" s="338">
        <v>860.16</v>
      </c>
      <c r="K31" s="333">
        <f t="shared" ref="K31" si="29">L31/H31</f>
        <v>684.21818181818173</v>
      </c>
      <c r="L31" s="334">
        <v>963.37919999999997</v>
      </c>
      <c r="M31" s="22">
        <v>88</v>
      </c>
      <c r="N31" s="200"/>
      <c r="O31" s="200"/>
      <c r="P31" s="200"/>
    </row>
    <row r="32" spans="1:16" s="323" customFormat="1" x14ac:dyDescent="0.3">
      <c r="A32" s="218" t="s">
        <v>73</v>
      </c>
      <c r="B32" s="326">
        <v>14</v>
      </c>
      <c r="C32" s="103">
        <v>96</v>
      </c>
      <c r="D32" s="103">
        <v>1700</v>
      </c>
      <c r="E32" s="219" t="s">
        <v>75</v>
      </c>
      <c r="F32" s="215">
        <v>10</v>
      </c>
      <c r="G32" s="169">
        <f t="shared" ref="G32:G34" si="30">B32*C32*D32/1000000000*F32</f>
        <v>2.2848E-2</v>
      </c>
      <c r="H32" s="330">
        <f t="shared" ref="H32:H34" si="31">D32*M32/1000000*F32</f>
        <v>1.496</v>
      </c>
      <c r="I32" s="336">
        <f t="shared" si="3"/>
        <v>610.90909090909088</v>
      </c>
      <c r="J32" s="338">
        <v>913.92</v>
      </c>
      <c r="K32" s="333">
        <f t="shared" ref="K32:K34" si="32">L32/H32</f>
        <v>684.21818181818185</v>
      </c>
      <c r="L32" s="334">
        <v>1023.5904</v>
      </c>
      <c r="M32" s="22">
        <v>88</v>
      </c>
      <c r="N32" s="200"/>
      <c r="O32" s="200"/>
      <c r="P32" s="200"/>
    </row>
    <row r="33" spans="1:16" s="323" customFormat="1" x14ac:dyDescent="0.3">
      <c r="A33" s="218" t="s">
        <v>73</v>
      </c>
      <c r="B33" s="326">
        <v>14</v>
      </c>
      <c r="C33" s="103">
        <v>96</v>
      </c>
      <c r="D33" s="103">
        <v>1800</v>
      </c>
      <c r="E33" s="219" t="s">
        <v>75</v>
      </c>
      <c r="F33" s="215">
        <v>10</v>
      </c>
      <c r="G33" s="169">
        <f t="shared" si="30"/>
        <v>2.4191999999999998E-2</v>
      </c>
      <c r="H33" s="330">
        <f t="shared" si="31"/>
        <v>1.5840000000000001</v>
      </c>
      <c r="I33" s="336">
        <f t="shared" si="3"/>
        <v>610.90909090909088</v>
      </c>
      <c r="J33" s="338">
        <v>967.68</v>
      </c>
      <c r="K33" s="333">
        <f t="shared" si="32"/>
        <v>684.21818181818185</v>
      </c>
      <c r="L33" s="334">
        <v>1083.8016</v>
      </c>
      <c r="M33" s="22">
        <v>88</v>
      </c>
      <c r="N33" s="200"/>
      <c r="O33" s="200"/>
      <c r="P33" s="200"/>
    </row>
    <row r="34" spans="1:16" s="323" customFormat="1" x14ac:dyDescent="0.3">
      <c r="A34" s="218" t="s">
        <v>73</v>
      </c>
      <c r="B34" s="326">
        <v>14</v>
      </c>
      <c r="C34" s="103">
        <v>96</v>
      </c>
      <c r="D34" s="103">
        <v>1900</v>
      </c>
      <c r="E34" s="219" t="s">
        <v>75</v>
      </c>
      <c r="F34" s="215">
        <v>10</v>
      </c>
      <c r="G34" s="169">
        <f t="shared" si="30"/>
        <v>2.5536E-2</v>
      </c>
      <c r="H34" s="330">
        <f t="shared" si="31"/>
        <v>1.6719999999999999</v>
      </c>
      <c r="I34" s="336">
        <f t="shared" si="3"/>
        <v>610.90909090909088</v>
      </c>
      <c r="J34" s="338">
        <v>1021.4399999999999</v>
      </c>
      <c r="K34" s="333">
        <f t="shared" si="32"/>
        <v>684.21818181818185</v>
      </c>
      <c r="L34" s="334">
        <v>1144.0128</v>
      </c>
      <c r="M34" s="22">
        <v>88</v>
      </c>
      <c r="N34" s="200"/>
      <c r="O34" s="200"/>
      <c r="P34" s="200"/>
    </row>
    <row r="35" spans="1:16" x14ac:dyDescent="0.3">
      <c r="A35" s="218" t="s">
        <v>73</v>
      </c>
      <c r="B35" s="326">
        <v>14</v>
      </c>
      <c r="C35" s="103">
        <v>96</v>
      </c>
      <c r="D35" s="103">
        <v>2000</v>
      </c>
      <c r="E35" s="219" t="s">
        <v>75</v>
      </c>
      <c r="F35" s="215">
        <v>10</v>
      </c>
      <c r="G35" s="169">
        <f t="shared" si="0"/>
        <v>2.6879999999999998E-2</v>
      </c>
      <c r="H35" s="330">
        <f>D35*M35/1000000*F35</f>
        <v>1.7599999999999998</v>
      </c>
      <c r="I35" s="336">
        <f t="shared" si="3"/>
        <v>610.90909090909088</v>
      </c>
      <c r="J35" s="338">
        <v>1075.1999999999998</v>
      </c>
      <c r="K35" s="333">
        <f t="shared" si="5"/>
        <v>684.21818181818185</v>
      </c>
      <c r="L35" s="334">
        <v>1204.2239999999999</v>
      </c>
      <c r="M35" s="22">
        <v>88</v>
      </c>
      <c r="N35" s="200"/>
      <c r="O35" s="200"/>
      <c r="P35" s="200"/>
    </row>
    <row r="36" spans="1:16" s="323" customFormat="1" x14ac:dyDescent="0.3">
      <c r="A36" s="218" t="s">
        <v>73</v>
      </c>
      <c r="B36" s="326">
        <v>14</v>
      </c>
      <c r="C36" s="103">
        <v>96</v>
      </c>
      <c r="D36" s="103">
        <v>2100</v>
      </c>
      <c r="E36" s="219" t="s">
        <v>75</v>
      </c>
      <c r="F36" s="215">
        <v>10</v>
      </c>
      <c r="G36" s="169">
        <f t="shared" ref="G36" si="33">B36*C36*D36/1000000000*F36</f>
        <v>2.8223999999999999E-2</v>
      </c>
      <c r="H36" s="330">
        <f>D36*M36/1000000*F36</f>
        <v>1.8479999999999999</v>
      </c>
      <c r="I36" s="336">
        <f t="shared" si="3"/>
        <v>610.90909090909099</v>
      </c>
      <c r="J36" s="338">
        <v>1128.96</v>
      </c>
      <c r="K36" s="333">
        <f t="shared" ref="K36" si="34">L36/H36</f>
        <v>684.21818181818185</v>
      </c>
      <c r="L36" s="334">
        <v>1264.4351999999999</v>
      </c>
      <c r="M36" s="22">
        <v>88</v>
      </c>
      <c r="N36" s="200"/>
      <c r="O36" s="200"/>
      <c r="P36" s="200"/>
    </row>
    <row r="37" spans="1:16" s="323" customFormat="1" x14ac:dyDescent="0.3">
      <c r="A37" s="218" t="s">
        <v>73</v>
      </c>
      <c r="B37" s="326">
        <v>14</v>
      </c>
      <c r="C37" s="103">
        <v>96</v>
      </c>
      <c r="D37" s="103">
        <v>2200</v>
      </c>
      <c r="E37" s="219" t="s">
        <v>75</v>
      </c>
      <c r="F37" s="215">
        <v>10</v>
      </c>
      <c r="G37" s="169">
        <f t="shared" ref="G37:G38" si="35">B37*C37*D37/1000000000*F37</f>
        <v>2.9567999999999997E-2</v>
      </c>
      <c r="H37" s="330">
        <f t="shared" ref="H37:H38" si="36">D37*M37/1000000*F37</f>
        <v>1.9359999999999999</v>
      </c>
      <c r="I37" s="336">
        <f t="shared" si="3"/>
        <v>610.90909090909088</v>
      </c>
      <c r="J37" s="338">
        <v>1182.7199999999998</v>
      </c>
      <c r="K37" s="333">
        <f t="shared" ref="K37:K38" si="37">L37/H37</f>
        <v>684.21818181818173</v>
      </c>
      <c r="L37" s="334">
        <v>1324.6463999999999</v>
      </c>
      <c r="M37" s="22">
        <v>88</v>
      </c>
      <c r="N37" s="200"/>
      <c r="O37" s="200"/>
      <c r="P37" s="200"/>
    </row>
    <row r="38" spans="1:16" s="323" customFormat="1" x14ac:dyDescent="0.3">
      <c r="A38" s="218" t="s">
        <v>73</v>
      </c>
      <c r="B38" s="326">
        <v>14</v>
      </c>
      <c r="C38" s="103">
        <v>96</v>
      </c>
      <c r="D38" s="103">
        <v>2300</v>
      </c>
      <c r="E38" s="219" t="s">
        <v>75</v>
      </c>
      <c r="F38" s="215">
        <v>10</v>
      </c>
      <c r="G38" s="169">
        <f t="shared" si="35"/>
        <v>3.0912000000000002E-2</v>
      </c>
      <c r="H38" s="330">
        <f t="shared" si="36"/>
        <v>2.024</v>
      </c>
      <c r="I38" s="336">
        <f t="shared" si="3"/>
        <v>610.90909090909088</v>
      </c>
      <c r="J38" s="338">
        <v>1236.48</v>
      </c>
      <c r="K38" s="333">
        <f t="shared" si="37"/>
        <v>684.21818181818185</v>
      </c>
      <c r="L38" s="334">
        <v>1384.8576</v>
      </c>
      <c r="M38" s="22">
        <v>88</v>
      </c>
      <c r="N38" s="200"/>
      <c r="O38" s="200"/>
      <c r="P38" s="200"/>
    </row>
    <row r="39" spans="1:16" x14ac:dyDescent="0.3">
      <c r="A39" s="218" t="s">
        <v>73</v>
      </c>
      <c r="B39" s="326">
        <v>14</v>
      </c>
      <c r="C39" s="103">
        <v>96</v>
      </c>
      <c r="D39" s="103">
        <v>2400</v>
      </c>
      <c r="E39" s="219" t="s">
        <v>75</v>
      </c>
      <c r="F39" s="215">
        <v>10</v>
      </c>
      <c r="G39" s="169">
        <f t="shared" si="0"/>
        <v>3.2256E-2</v>
      </c>
      <c r="H39" s="330">
        <f>D39*M39/1000000*F39</f>
        <v>2.1120000000000001</v>
      </c>
      <c r="I39" s="336">
        <f t="shared" si="3"/>
        <v>610.90909090909088</v>
      </c>
      <c r="J39" s="338">
        <v>1290.24</v>
      </c>
      <c r="K39" s="333">
        <f t="shared" si="5"/>
        <v>684.21818181818185</v>
      </c>
      <c r="L39" s="334">
        <v>1445.0688</v>
      </c>
      <c r="M39" s="22">
        <v>88</v>
      </c>
      <c r="N39" s="200"/>
      <c r="O39" s="200"/>
      <c r="P39" s="200"/>
    </row>
    <row r="40" spans="1:16" x14ac:dyDescent="0.3">
      <c r="A40" s="218" t="s">
        <v>73</v>
      </c>
      <c r="B40" s="326">
        <v>14</v>
      </c>
      <c r="C40" s="103">
        <v>96</v>
      </c>
      <c r="D40" s="103">
        <v>2500</v>
      </c>
      <c r="E40" s="219" t="s">
        <v>75</v>
      </c>
      <c r="F40" s="215">
        <v>10</v>
      </c>
      <c r="G40" s="169">
        <f t="shared" si="0"/>
        <v>3.3600000000000005E-2</v>
      </c>
      <c r="H40" s="330">
        <f>D40*M40/1000000*F40</f>
        <v>2.2000000000000002</v>
      </c>
      <c r="I40" s="336">
        <f t="shared" si="3"/>
        <v>610.90909090909099</v>
      </c>
      <c r="J40" s="338">
        <v>1344.0000000000002</v>
      </c>
      <c r="K40" s="333">
        <f t="shared" si="5"/>
        <v>684.21818181818185</v>
      </c>
      <c r="L40" s="334">
        <v>1505.2800000000002</v>
      </c>
      <c r="M40" s="22">
        <v>88</v>
      </c>
      <c r="N40" s="200"/>
      <c r="O40" s="200"/>
      <c r="P40" s="200"/>
    </row>
    <row r="41" spans="1:16" s="323" customFormat="1" x14ac:dyDescent="0.3">
      <c r="A41" s="218" t="s">
        <v>73</v>
      </c>
      <c r="B41" s="326">
        <v>14</v>
      </c>
      <c r="C41" s="103">
        <v>96</v>
      </c>
      <c r="D41" s="103">
        <v>2600</v>
      </c>
      <c r="E41" s="219" t="s">
        <v>75</v>
      </c>
      <c r="F41" s="215">
        <v>10</v>
      </c>
      <c r="G41" s="169">
        <f t="shared" ref="G41" si="38">B41*C41*D41/1000000000*F41</f>
        <v>3.4944000000000003E-2</v>
      </c>
      <c r="H41" s="330">
        <f>D41*M41/1000000*F41</f>
        <v>2.2880000000000003</v>
      </c>
      <c r="I41" s="336">
        <f t="shared" si="3"/>
        <v>610.90909090909099</v>
      </c>
      <c r="J41" s="338">
        <v>1397.7600000000002</v>
      </c>
      <c r="K41" s="333">
        <f t="shared" ref="K41" si="39">L41/H41</f>
        <v>684.21818181818185</v>
      </c>
      <c r="L41" s="334">
        <v>1565.4912000000002</v>
      </c>
      <c r="M41" s="22">
        <v>88</v>
      </c>
      <c r="N41" s="200"/>
      <c r="O41" s="200"/>
      <c r="P41" s="200"/>
    </row>
    <row r="42" spans="1:16" x14ac:dyDescent="0.3">
      <c r="A42" s="218" t="s">
        <v>73</v>
      </c>
      <c r="B42" s="326">
        <v>14</v>
      </c>
      <c r="C42" s="103">
        <v>96</v>
      </c>
      <c r="D42" s="103">
        <v>2700</v>
      </c>
      <c r="E42" s="219" t="s">
        <v>75</v>
      </c>
      <c r="F42" s="215">
        <v>10</v>
      </c>
      <c r="G42" s="169">
        <f t="shared" si="0"/>
        <v>3.6288000000000001E-2</v>
      </c>
      <c r="H42" s="330">
        <f>D42*M42/1000000*F42</f>
        <v>2.3759999999999999</v>
      </c>
      <c r="I42" s="336">
        <f t="shared" si="3"/>
        <v>610.90909090909088</v>
      </c>
      <c r="J42" s="338">
        <v>1451.52</v>
      </c>
      <c r="K42" s="333">
        <f t="shared" si="5"/>
        <v>684.21818181818185</v>
      </c>
      <c r="L42" s="334">
        <v>1625.7024000000001</v>
      </c>
      <c r="M42" s="22">
        <v>88</v>
      </c>
      <c r="N42" s="200"/>
      <c r="O42" s="200"/>
      <c r="P42" s="200"/>
    </row>
    <row r="43" spans="1:16" s="323" customFormat="1" x14ac:dyDescent="0.3">
      <c r="A43" s="218" t="s">
        <v>73</v>
      </c>
      <c r="B43" s="326">
        <v>14</v>
      </c>
      <c r="C43" s="103">
        <v>96</v>
      </c>
      <c r="D43" s="103">
        <v>2800</v>
      </c>
      <c r="E43" s="219" t="s">
        <v>75</v>
      </c>
      <c r="F43" s="215">
        <v>10</v>
      </c>
      <c r="G43" s="169">
        <f t="shared" ref="G43:G44" si="40">B43*C43*D43/1000000000*F43</f>
        <v>3.7631999999999999E-2</v>
      </c>
      <c r="H43" s="330">
        <f t="shared" ref="H43:H44" si="41">D43*M43/1000000*F43</f>
        <v>2.464</v>
      </c>
      <c r="I43" s="336">
        <f t="shared" si="3"/>
        <v>610.90909090909088</v>
      </c>
      <c r="J43" s="338">
        <v>1505.28</v>
      </c>
      <c r="K43" s="333">
        <f t="shared" ref="K43:K44" si="42">L43/H43</f>
        <v>684.21818181818173</v>
      </c>
      <c r="L43" s="334">
        <v>1685.9135999999999</v>
      </c>
      <c r="M43" s="22">
        <v>88</v>
      </c>
      <c r="N43" s="200"/>
      <c r="O43" s="200"/>
      <c r="P43" s="200"/>
    </row>
    <row r="44" spans="1:16" s="323" customFormat="1" x14ac:dyDescent="0.3">
      <c r="A44" s="218" t="s">
        <v>73</v>
      </c>
      <c r="B44" s="326">
        <v>14</v>
      </c>
      <c r="C44" s="103">
        <v>96</v>
      </c>
      <c r="D44" s="103">
        <v>2900</v>
      </c>
      <c r="E44" s="219" t="s">
        <v>75</v>
      </c>
      <c r="F44" s="215">
        <v>10</v>
      </c>
      <c r="G44" s="169">
        <f t="shared" si="40"/>
        <v>3.8976000000000004E-2</v>
      </c>
      <c r="H44" s="330">
        <f t="shared" si="41"/>
        <v>2.5519999999999996</v>
      </c>
      <c r="I44" s="336">
        <f>J44/H44</f>
        <v>610.90909090909111</v>
      </c>
      <c r="J44" s="338">
        <v>1559.0400000000002</v>
      </c>
      <c r="K44" s="333">
        <f t="shared" si="42"/>
        <v>684.21818181818207</v>
      </c>
      <c r="L44" s="334">
        <v>1746.1248000000003</v>
      </c>
      <c r="M44" s="22">
        <v>88</v>
      </c>
      <c r="N44" s="200"/>
      <c r="O44" s="200"/>
      <c r="P44" s="200"/>
    </row>
    <row r="45" spans="1:16" ht="15" thickBot="1" x14ac:dyDescent="0.35">
      <c r="A45" s="220" t="s">
        <v>73</v>
      </c>
      <c r="B45" s="327">
        <v>14</v>
      </c>
      <c r="C45" s="114">
        <v>96</v>
      </c>
      <c r="D45" s="114">
        <v>3000</v>
      </c>
      <c r="E45" s="221" t="s">
        <v>75</v>
      </c>
      <c r="F45" s="215">
        <v>10</v>
      </c>
      <c r="G45" s="173">
        <f t="shared" si="0"/>
        <v>4.0320000000000002E-2</v>
      </c>
      <c r="H45" s="331">
        <f>D45*M45/1000000*F45</f>
        <v>2.64</v>
      </c>
      <c r="I45" s="337">
        <f t="shared" si="3"/>
        <v>610.90909090909088</v>
      </c>
      <c r="J45" s="337">
        <v>1612.8</v>
      </c>
      <c r="K45" s="335">
        <f t="shared" si="5"/>
        <v>684.21818181818185</v>
      </c>
      <c r="L45" s="335">
        <v>1806.336</v>
      </c>
      <c r="M45" s="22">
        <v>88</v>
      </c>
      <c r="N45" s="200"/>
      <c r="O45" s="200"/>
      <c r="P45" s="200"/>
    </row>
    <row r="46" spans="1:16" x14ac:dyDescent="0.3">
      <c r="A46" s="212" t="s">
        <v>73</v>
      </c>
      <c r="B46" s="326">
        <v>16</v>
      </c>
      <c r="C46" s="104">
        <v>96</v>
      </c>
      <c r="D46" s="104">
        <v>1000</v>
      </c>
      <c r="E46" s="214" t="s">
        <v>74</v>
      </c>
      <c r="F46" s="215">
        <v>10</v>
      </c>
      <c r="G46" s="216">
        <f t="shared" ref="G46:G66" si="43">B46*C46*D46/1000000000*F46</f>
        <v>1.536E-2</v>
      </c>
      <c r="H46" s="329">
        <f>D46*M46/1000000*F46</f>
        <v>0.87999999999999989</v>
      </c>
      <c r="I46" s="338"/>
      <c r="J46" s="338">
        <v>585.41250000000002</v>
      </c>
      <c r="K46" s="334"/>
      <c r="L46" s="334">
        <v>655.66199999999992</v>
      </c>
      <c r="M46" s="22">
        <v>88</v>
      </c>
      <c r="N46" s="200"/>
      <c r="O46" s="200"/>
      <c r="P46" s="200"/>
    </row>
    <row r="47" spans="1:16" x14ac:dyDescent="0.3">
      <c r="A47" s="212" t="s">
        <v>73</v>
      </c>
      <c r="B47" s="326">
        <v>16</v>
      </c>
      <c r="C47" s="104">
        <v>96</v>
      </c>
      <c r="D47" s="104">
        <v>1100</v>
      </c>
      <c r="E47" s="214" t="s">
        <v>74</v>
      </c>
      <c r="F47" s="215">
        <v>10</v>
      </c>
      <c r="G47" s="216">
        <f t="shared" si="43"/>
        <v>1.6896000000000001E-2</v>
      </c>
      <c r="H47" s="329">
        <f>D47*M47/1000000*F47</f>
        <v>0.96799999999999997</v>
      </c>
      <c r="I47" s="338"/>
      <c r="J47" s="338">
        <v>798.75</v>
      </c>
      <c r="K47" s="334"/>
      <c r="L47" s="334">
        <v>894.59999999999991</v>
      </c>
      <c r="M47" s="22">
        <v>88</v>
      </c>
      <c r="N47" s="200"/>
      <c r="O47" s="200"/>
      <c r="P47" s="200"/>
    </row>
    <row r="48" spans="1:16" x14ac:dyDescent="0.3">
      <c r="A48" s="218" t="s">
        <v>73</v>
      </c>
      <c r="B48" s="326">
        <v>16</v>
      </c>
      <c r="C48" s="103">
        <v>96</v>
      </c>
      <c r="D48" s="103">
        <v>1200</v>
      </c>
      <c r="E48" s="214" t="s">
        <v>74</v>
      </c>
      <c r="F48" s="215">
        <v>10</v>
      </c>
      <c r="G48" s="169">
        <f t="shared" si="43"/>
        <v>1.8432E-2</v>
      </c>
      <c r="H48" s="330">
        <f>D48*M48/1000000*F48</f>
        <v>1.056</v>
      </c>
      <c r="I48" s="338"/>
      <c r="J48" s="338">
        <v>1013.1875</v>
      </c>
      <c r="K48" s="334"/>
      <c r="L48" s="334">
        <v>1134.7699999999998</v>
      </c>
      <c r="M48" s="22">
        <v>88</v>
      </c>
      <c r="N48" s="200"/>
      <c r="O48" s="200"/>
      <c r="P48" s="200"/>
    </row>
    <row r="49" spans="1:16" x14ac:dyDescent="0.3">
      <c r="A49" s="218" t="s">
        <v>73</v>
      </c>
      <c r="B49" s="326">
        <v>16</v>
      </c>
      <c r="C49" s="103">
        <v>96</v>
      </c>
      <c r="D49" s="103">
        <v>1300</v>
      </c>
      <c r="E49" s="214" t="s">
        <v>74</v>
      </c>
      <c r="F49" s="215">
        <v>10</v>
      </c>
      <c r="G49" s="169">
        <f t="shared" si="43"/>
        <v>1.9968E-2</v>
      </c>
      <c r="H49" s="330">
        <f t="shared" ref="H49:H50" si="44">D49*M49/1000000*F49</f>
        <v>1.1440000000000001</v>
      </c>
      <c r="I49" s="338"/>
      <c r="J49" s="338">
        <v>1075</v>
      </c>
      <c r="K49" s="334"/>
      <c r="L49" s="334">
        <v>1204</v>
      </c>
      <c r="M49" s="22">
        <v>88</v>
      </c>
      <c r="N49" s="200"/>
      <c r="O49" s="200"/>
      <c r="P49" s="200"/>
    </row>
    <row r="50" spans="1:16" x14ac:dyDescent="0.3">
      <c r="A50" s="218" t="s">
        <v>73</v>
      </c>
      <c r="B50" s="326">
        <v>16</v>
      </c>
      <c r="C50" s="103">
        <v>96</v>
      </c>
      <c r="D50" s="103">
        <v>1400</v>
      </c>
      <c r="E50" s="214" t="s">
        <v>74</v>
      </c>
      <c r="F50" s="215">
        <v>10</v>
      </c>
      <c r="G50" s="169">
        <f t="shared" si="43"/>
        <v>2.1503999999999999E-2</v>
      </c>
      <c r="H50" s="330">
        <f t="shared" si="44"/>
        <v>1.232</v>
      </c>
      <c r="I50" s="338"/>
      <c r="J50" s="338">
        <v>1202.5</v>
      </c>
      <c r="K50" s="334"/>
      <c r="L50" s="334">
        <v>1346.8</v>
      </c>
      <c r="M50" s="22">
        <v>88</v>
      </c>
      <c r="N50" s="200"/>
      <c r="O50" s="200"/>
      <c r="P50" s="200"/>
    </row>
    <row r="51" spans="1:16" x14ac:dyDescent="0.3">
      <c r="A51" s="218" t="s">
        <v>73</v>
      </c>
      <c r="B51" s="326">
        <v>16</v>
      </c>
      <c r="C51" s="103">
        <v>96</v>
      </c>
      <c r="D51" s="103">
        <v>1500</v>
      </c>
      <c r="E51" s="214" t="s">
        <v>74</v>
      </c>
      <c r="F51" s="215">
        <v>10</v>
      </c>
      <c r="G51" s="169">
        <f t="shared" si="43"/>
        <v>2.3040000000000001E-2</v>
      </c>
      <c r="H51" s="330">
        <f>D51*M51/1000000*F51</f>
        <v>1.32</v>
      </c>
      <c r="I51" s="338"/>
      <c r="J51" s="338">
        <v>1266.4749999999999</v>
      </c>
      <c r="K51" s="334"/>
      <c r="L51" s="334">
        <v>1418.4519999999998</v>
      </c>
      <c r="M51" s="22">
        <v>88</v>
      </c>
      <c r="N51" s="200"/>
      <c r="O51" s="200"/>
      <c r="P51" s="200"/>
    </row>
    <row r="52" spans="1:16" x14ac:dyDescent="0.3">
      <c r="A52" s="218" t="s">
        <v>73</v>
      </c>
      <c r="B52" s="326">
        <v>16</v>
      </c>
      <c r="C52" s="103">
        <v>96</v>
      </c>
      <c r="D52" s="103">
        <v>1600</v>
      </c>
      <c r="E52" s="214" t="s">
        <v>74</v>
      </c>
      <c r="F52" s="215">
        <v>10</v>
      </c>
      <c r="G52" s="169">
        <f t="shared" si="43"/>
        <v>2.4576000000000001E-2</v>
      </c>
      <c r="H52" s="330">
        <f>D52*M52/1000000*F52</f>
        <v>1.4080000000000001</v>
      </c>
      <c r="I52" s="338"/>
      <c r="J52" s="338">
        <v>1448.75</v>
      </c>
      <c r="K52" s="334"/>
      <c r="L52" s="334">
        <v>1622.6</v>
      </c>
      <c r="M52" s="22">
        <v>88</v>
      </c>
      <c r="N52" s="200"/>
      <c r="O52" s="200"/>
      <c r="P52" s="200"/>
    </row>
    <row r="53" spans="1:16" x14ac:dyDescent="0.3">
      <c r="A53" s="218" t="s">
        <v>73</v>
      </c>
      <c r="B53" s="326">
        <v>16</v>
      </c>
      <c r="C53" s="103">
        <v>96</v>
      </c>
      <c r="D53" s="103">
        <v>1700</v>
      </c>
      <c r="E53" s="214" t="s">
        <v>74</v>
      </c>
      <c r="F53" s="215">
        <v>10</v>
      </c>
      <c r="G53" s="169">
        <f t="shared" si="43"/>
        <v>2.6112000000000003E-2</v>
      </c>
      <c r="H53" s="330">
        <f t="shared" ref="H53:H55" si="45">D53*M53/1000000*F53</f>
        <v>1.496</v>
      </c>
      <c r="I53" s="338"/>
      <c r="J53" s="338">
        <v>1631.25</v>
      </c>
      <c r="K53" s="334"/>
      <c r="L53" s="334">
        <v>1826.9999999999998</v>
      </c>
      <c r="M53" s="22">
        <v>88</v>
      </c>
      <c r="N53" s="200"/>
      <c r="O53" s="200"/>
      <c r="P53" s="200"/>
    </row>
    <row r="54" spans="1:16" x14ac:dyDescent="0.3">
      <c r="A54" s="218" t="s">
        <v>73</v>
      </c>
      <c r="B54" s="326">
        <v>16</v>
      </c>
      <c r="C54" s="103">
        <v>96</v>
      </c>
      <c r="D54" s="103">
        <v>1800</v>
      </c>
      <c r="E54" s="214" t="s">
        <v>74</v>
      </c>
      <c r="F54" s="215">
        <v>10</v>
      </c>
      <c r="G54" s="169">
        <f t="shared" si="43"/>
        <v>2.7647999999999999E-2</v>
      </c>
      <c r="H54" s="330">
        <f t="shared" si="45"/>
        <v>1.5840000000000001</v>
      </c>
      <c r="I54" s="338"/>
      <c r="J54" s="338">
        <v>1812.5</v>
      </c>
      <c r="K54" s="334"/>
      <c r="L54" s="334">
        <v>2029.9999999999998</v>
      </c>
      <c r="M54" s="22">
        <v>88</v>
      </c>
      <c r="N54" s="200"/>
      <c r="O54" s="200"/>
      <c r="P54" s="200"/>
    </row>
    <row r="55" spans="1:16" x14ac:dyDescent="0.3">
      <c r="A55" s="218" t="s">
        <v>73</v>
      </c>
      <c r="B55" s="326">
        <v>16</v>
      </c>
      <c r="C55" s="103">
        <v>96</v>
      </c>
      <c r="D55" s="103">
        <v>1900</v>
      </c>
      <c r="E55" s="214" t="s">
        <v>74</v>
      </c>
      <c r="F55" s="215">
        <v>10</v>
      </c>
      <c r="G55" s="169">
        <f t="shared" si="43"/>
        <v>2.9183999999999998E-2</v>
      </c>
      <c r="H55" s="330">
        <f t="shared" si="45"/>
        <v>1.6719999999999999</v>
      </c>
      <c r="I55" s="338"/>
      <c r="J55" s="338">
        <v>1903.75</v>
      </c>
      <c r="K55" s="334"/>
      <c r="L55" s="334">
        <v>2132.1999999999998</v>
      </c>
      <c r="M55" s="22">
        <v>88</v>
      </c>
      <c r="N55" s="200"/>
      <c r="O55" s="200"/>
      <c r="P55" s="200"/>
    </row>
    <row r="56" spans="1:16" x14ac:dyDescent="0.3">
      <c r="A56" s="218" t="s">
        <v>73</v>
      </c>
      <c r="B56" s="326">
        <v>16</v>
      </c>
      <c r="C56" s="103">
        <v>96</v>
      </c>
      <c r="D56" s="103">
        <v>2000</v>
      </c>
      <c r="E56" s="214" t="s">
        <v>74</v>
      </c>
      <c r="F56" s="215">
        <v>10</v>
      </c>
      <c r="G56" s="169">
        <f t="shared" si="43"/>
        <v>3.0720000000000001E-2</v>
      </c>
      <c r="H56" s="330">
        <f>D56*M56/1000000*F56</f>
        <v>1.7599999999999998</v>
      </c>
      <c r="I56" s="338"/>
      <c r="J56" s="338">
        <v>1995.7875000000001</v>
      </c>
      <c r="K56" s="334"/>
      <c r="L56" s="334">
        <v>2235.2820000000002</v>
      </c>
      <c r="M56" s="22">
        <v>88</v>
      </c>
      <c r="N56" s="200"/>
      <c r="O56" s="200"/>
      <c r="P56" s="200"/>
    </row>
    <row r="57" spans="1:16" x14ac:dyDescent="0.3">
      <c r="A57" s="218" t="s">
        <v>73</v>
      </c>
      <c r="B57" s="326">
        <v>16</v>
      </c>
      <c r="C57" s="103">
        <v>96</v>
      </c>
      <c r="D57" s="103">
        <v>2100</v>
      </c>
      <c r="E57" s="214" t="s">
        <v>74</v>
      </c>
      <c r="F57" s="215">
        <v>10</v>
      </c>
      <c r="G57" s="169">
        <f t="shared" si="43"/>
        <v>3.2256E-2</v>
      </c>
      <c r="H57" s="330">
        <f>D57*M57/1000000*F57</f>
        <v>1.8479999999999999</v>
      </c>
      <c r="I57" s="338"/>
      <c r="J57" s="338">
        <v>2095.5749999999998</v>
      </c>
      <c r="K57" s="334"/>
      <c r="L57" s="334">
        <v>2347.0439999999999</v>
      </c>
      <c r="M57" s="22">
        <v>88</v>
      </c>
      <c r="N57" s="200"/>
      <c r="O57" s="200"/>
      <c r="P57" s="200"/>
    </row>
    <row r="58" spans="1:16" x14ac:dyDescent="0.3">
      <c r="A58" s="218" t="s">
        <v>73</v>
      </c>
      <c r="B58" s="326">
        <v>16</v>
      </c>
      <c r="C58" s="103">
        <v>96</v>
      </c>
      <c r="D58" s="103">
        <v>2200</v>
      </c>
      <c r="E58" s="214" t="s">
        <v>74</v>
      </c>
      <c r="F58" s="215">
        <v>10</v>
      </c>
      <c r="G58" s="169">
        <f t="shared" si="43"/>
        <v>3.3792000000000003E-2</v>
      </c>
      <c r="H58" s="330">
        <f t="shared" ref="H58:H59" si="46">D58*M58/1000000*F58</f>
        <v>1.9359999999999999</v>
      </c>
      <c r="I58" s="338"/>
      <c r="J58" s="338">
        <v>2195.375</v>
      </c>
      <c r="K58" s="334"/>
      <c r="L58" s="334">
        <v>2458.8199999999997</v>
      </c>
      <c r="M58" s="22">
        <v>88</v>
      </c>
      <c r="N58" s="200"/>
      <c r="O58" s="200"/>
      <c r="P58" s="200"/>
    </row>
    <row r="59" spans="1:16" x14ac:dyDescent="0.3">
      <c r="A59" s="218" t="s">
        <v>73</v>
      </c>
      <c r="B59" s="326">
        <v>16</v>
      </c>
      <c r="C59" s="103">
        <v>96</v>
      </c>
      <c r="D59" s="103">
        <v>2300</v>
      </c>
      <c r="E59" s="214" t="s">
        <v>74</v>
      </c>
      <c r="F59" s="215">
        <v>10</v>
      </c>
      <c r="G59" s="169">
        <f t="shared" si="43"/>
        <v>3.5327999999999998E-2</v>
      </c>
      <c r="H59" s="330">
        <f t="shared" si="46"/>
        <v>2.024</v>
      </c>
      <c r="I59" s="338"/>
      <c r="J59" s="338">
        <v>2530.1625000000004</v>
      </c>
      <c r="K59" s="334"/>
      <c r="L59" s="334">
        <v>2833.7820000000002</v>
      </c>
      <c r="M59" s="22">
        <v>88</v>
      </c>
      <c r="N59" s="200"/>
      <c r="O59" s="200"/>
      <c r="P59" s="200"/>
    </row>
    <row r="60" spans="1:16" x14ac:dyDescent="0.3">
      <c r="A60" s="218" t="s">
        <v>73</v>
      </c>
      <c r="B60" s="326">
        <v>16</v>
      </c>
      <c r="C60" s="103">
        <v>96</v>
      </c>
      <c r="D60" s="103">
        <v>2400</v>
      </c>
      <c r="E60" s="214" t="s">
        <v>74</v>
      </c>
      <c r="F60" s="215">
        <v>10</v>
      </c>
      <c r="G60" s="169">
        <f t="shared" si="43"/>
        <v>3.6864000000000001E-2</v>
      </c>
      <c r="H60" s="330">
        <f>D60*M60/1000000*F60</f>
        <v>2.1120000000000001</v>
      </c>
      <c r="I60" s="338"/>
      <c r="J60" s="338">
        <v>2394.9499999999998</v>
      </c>
      <c r="K60" s="334"/>
      <c r="L60" s="334">
        <v>2682.3440000000001</v>
      </c>
      <c r="M60" s="22">
        <v>88</v>
      </c>
      <c r="N60" s="200"/>
      <c r="O60" s="200"/>
      <c r="P60" s="200"/>
    </row>
    <row r="61" spans="1:16" x14ac:dyDescent="0.3">
      <c r="A61" s="218" t="s">
        <v>73</v>
      </c>
      <c r="B61" s="326">
        <v>16</v>
      </c>
      <c r="C61" s="103">
        <v>96</v>
      </c>
      <c r="D61" s="103">
        <v>2500</v>
      </c>
      <c r="E61" s="214" t="s">
        <v>74</v>
      </c>
      <c r="F61" s="215">
        <v>10</v>
      </c>
      <c r="G61" s="169">
        <f t="shared" si="43"/>
        <v>3.8400000000000004E-2</v>
      </c>
      <c r="H61" s="330">
        <f>D61*M61/1000000*F61</f>
        <v>2.2000000000000002</v>
      </c>
      <c r="I61" s="338"/>
      <c r="J61" s="338">
        <v>2494.7375000000002</v>
      </c>
      <c r="K61" s="334"/>
      <c r="L61" s="334">
        <v>2794.1059999999998</v>
      </c>
      <c r="M61" s="22">
        <v>88</v>
      </c>
      <c r="N61" s="200"/>
      <c r="O61" s="200"/>
      <c r="P61" s="200"/>
    </row>
    <row r="62" spans="1:16" x14ac:dyDescent="0.3">
      <c r="A62" s="218" t="s">
        <v>73</v>
      </c>
      <c r="B62" s="326">
        <v>16</v>
      </c>
      <c r="C62" s="103">
        <v>96</v>
      </c>
      <c r="D62" s="103">
        <v>2600</v>
      </c>
      <c r="E62" s="214" t="s">
        <v>74</v>
      </c>
      <c r="F62" s="215">
        <v>10</v>
      </c>
      <c r="G62" s="169">
        <f t="shared" si="43"/>
        <v>3.9935999999999999E-2</v>
      </c>
      <c r="H62" s="330">
        <f>D62*M62/1000000*F62</f>
        <v>2.2880000000000003</v>
      </c>
      <c r="I62" s="338"/>
      <c r="J62" s="338">
        <v>2595</v>
      </c>
      <c r="K62" s="334"/>
      <c r="L62" s="334">
        <v>2906.3999999999996</v>
      </c>
      <c r="M62" s="22">
        <v>88</v>
      </c>
      <c r="N62" s="200"/>
      <c r="O62" s="200"/>
      <c r="P62" s="200"/>
    </row>
    <row r="63" spans="1:16" x14ac:dyDescent="0.3">
      <c r="A63" s="218" t="s">
        <v>73</v>
      </c>
      <c r="B63" s="326">
        <v>16</v>
      </c>
      <c r="C63" s="103">
        <v>96</v>
      </c>
      <c r="D63" s="103">
        <v>2700</v>
      </c>
      <c r="E63" s="214" t="s">
        <v>74</v>
      </c>
      <c r="F63" s="215">
        <v>10</v>
      </c>
      <c r="G63" s="169">
        <f t="shared" si="43"/>
        <v>4.1472000000000002E-2</v>
      </c>
      <c r="H63" s="330">
        <f>D63*M63/1000000*F63</f>
        <v>2.3759999999999999</v>
      </c>
      <c r="I63" s="338"/>
      <c r="J63" s="338">
        <v>2694.3249999999998</v>
      </c>
      <c r="K63" s="334"/>
      <c r="L63" s="334">
        <v>3017.6439999999998</v>
      </c>
      <c r="M63" s="22">
        <v>88</v>
      </c>
      <c r="N63" s="200"/>
      <c r="O63" s="200"/>
      <c r="P63" s="200"/>
    </row>
    <row r="64" spans="1:16" x14ac:dyDescent="0.3">
      <c r="A64" s="218" t="s">
        <v>73</v>
      </c>
      <c r="B64" s="326">
        <v>16</v>
      </c>
      <c r="C64" s="103">
        <v>96</v>
      </c>
      <c r="D64" s="103">
        <v>2800</v>
      </c>
      <c r="E64" s="214" t="s">
        <v>74</v>
      </c>
      <c r="F64" s="215">
        <v>10</v>
      </c>
      <c r="G64" s="169">
        <f t="shared" si="43"/>
        <v>4.3007999999999998E-2</v>
      </c>
      <c r="H64" s="330">
        <f t="shared" ref="H64:H65" si="47">D64*M64/1000000*F64</f>
        <v>2.464</v>
      </c>
      <c r="I64" s="338"/>
      <c r="J64" s="338">
        <v>2768.75</v>
      </c>
      <c r="K64" s="334"/>
      <c r="L64" s="334">
        <v>3101</v>
      </c>
      <c r="M64" s="22">
        <v>88</v>
      </c>
      <c r="N64" s="200"/>
      <c r="O64" s="200"/>
      <c r="P64" s="200"/>
    </row>
    <row r="65" spans="1:16" x14ac:dyDescent="0.3">
      <c r="A65" s="218" t="s">
        <v>73</v>
      </c>
      <c r="B65" s="326">
        <v>16</v>
      </c>
      <c r="C65" s="103">
        <v>96</v>
      </c>
      <c r="D65" s="103">
        <v>2900</v>
      </c>
      <c r="E65" s="214" t="s">
        <v>74</v>
      </c>
      <c r="F65" s="215">
        <v>10</v>
      </c>
      <c r="G65" s="169">
        <f t="shared" si="43"/>
        <v>4.4544E-2</v>
      </c>
      <c r="H65" s="330">
        <f t="shared" si="47"/>
        <v>2.5519999999999996</v>
      </c>
      <c r="I65" s="338"/>
      <c r="J65" s="338">
        <v>2918.75</v>
      </c>
      <c r="K65" s="334"/>
      <c r="L65" s="334">
        <v>3269</v>
      </c>
      <c r="M65" s="22">
        <v>88</v>
      </c>
      <c r="N65" s="200"/>
      <c r="O65" s="200"/>
      <c r="P65" s="200"/>
    </row>
    <row r="66" spans="1:16" ht="15" thickBot="1" x14ac:dyDescent="0.35">
      <c r="A66" s="220" t="s">
        <v>73</v>
      </c>
      <c r="B66" s="327">
        <v>16</v>
      </c>
      <c r="C66" s="114">
        <v>96</v>
      </c>
      <c r="D66" s="114">
        <v>3000</v>
      </c>
      <c r="E66" s="221" t="s">
        <v>74</v>
      </c>
      <c r="F66" s="215">
        <v>10</v>
      </c>
      <c r="G66" s="173">
        <f t="shared" si="43"/>
        <v>4.6080000000000003E-2</v>
      </c>
      <c r="H66" s="331">
        <f>D66*M66/1000000*F66</f>
        <v>2.64</v>
      </c>
      <c r="I66" s="337"/>
      <c r="J66" s="337">
        <v>2993.6875</v>
      </c>
      <c r="K66" s="335"/>
      <c r="L66" s="335">
        <v>3352.9299999999994</v>
      </c>
      <c r="M66" s="22">
        <v>88</v>
      </c>
      <c r="N66" s="200"/>
      <c r="O66" s="200"/>
      <c r="P66" s="200"/>
    </row>
    <row r="67" spans="1:16" x14ac:dyDescent="0.3">
      <c r="A67" s="212" t="s">
        <v>73</v>
      </c>
      <c r="B67" s="326">
        <v>16</v>
      </c>
      <c r="C67" s="104">
        <v>96</v>
      </c>
      <c r="D67" s="104">
        <v>1000</v>
      </c>
      <c r="E67" s="214" t="s">
        <v>75</v>
      </c>
      <c r="F67" s="215">
        <v>10</v>
      </c>
      <c r="G67" s="216">
        <f t="shared" ref="G67:G87" si="48">B67*C67*D67/1000000000*F67</f>
        <v>1.536E-2</v>
      </c>
      <c r="H67" s="329">
        <f>D67*M67/1000000*F67</f>
        <v>0.87999999999999989</v>
      </c>
      <c r="I67" s="338"/>
      <c r="J67" s="338">
        <v>585.41250000000002</v>
      </c>
      <c r="K67" s="334"/>
      <c r="L67" s="334">
        <v>655.66199999999992</v>
      </c>
      <c r="M67" s="225">
        <v>88</v>
      </c>
      <c r="N67" s="200"/>
      <c r="O67" s="200"/>
      <c r="P67" s="200"/>
    </row>
    <row r="68" spans="1:16" x14ac:dyDescent="0.3">
      <c r="A68" s="212" t="s">
        <v>73</v>
      </c>
      <c r="B68" s="326">
        <v>16</v>
      </c>
      <c r="C68" s="104">
        <v>96</v>
      </c>
      <c r="D68" s="104">
        <v>1100</v>
      </c>
      <c r="E68" s="214" t="s">
        <v>75</v>
      </c>
      <c r="F68" s="215">
        <v>10</v>
      </c>
      <c r="G68" s="216">
        <f t="shared" si="48"/>
        <v>1.6896000000000001E-2</v>
      </c>
      <c r="H68" s="329">
        <f>D68*M68/1000000*F68</f>
        <v>0.96799999999999997</v>
      </c>
      <c r="I68" s="336"/>
      <c r="J68" s="336">
        <v>643.75</v>
      </c>
      <c r="K68" s="333"/>
      <c r="L68" s="334">
        <v>721</v>
      </c>
      <c r="M68" s="225">
        <v>88</v>
      </c>
      <c r="N68" s="200"/>
      <c r="O68" s="200"/>
      <c r="P68" s="200"/>
    </row>
    <row r="69" spans="1:16" x14ac:dyDescent="0.3">
      <c r="A69" s="218" t="s">
        <v>73</v>
      </c>
      <c r="B69" s="326">
        <v>16</v>
      </c>
      <c r="C69" s="103">
        <v>96</v>
      </c>
      <c r="D69" s="103">
        <v>1200</v>
      </c>
      <c r="E69" s="219" t="s">
        <v>75</v>
      </c>
      <c r="F69" s="215">
        <v>10</v>
      </c>
      <c r="G69" s="169">
        <f t="shared" si="48"/>
        <v>1.8432E-2</v>
      </c>
      <c r="H69" s="330">
        <f>D69*M69/1000000*F69</f>
        <v>1.056</v>
      </c>
      <c r="I69" s="336"/>
      <c r="J69" s="336">
        <v>702.48749999999995</v>
      </c>
      <c r="K69" s="333"/>
      <c r="L69" s="334">
        <v>786.78599999999994</v>
      </c>
      <c r="M69" s="225">
        <v>88</v>
      </c>
      <c r="N69" s="200"/>
      <c r="O69" s="200"/>
      <c r="P69" s="200"/>
    </row>
    <row r="70" spans="1:16" x14ac:dyDescent="0.3">
      <c r="A70" s="218" t="s">
        <v>73</v>
      </c>
      <c r="B70" s="326">
        <v>16</v>
      </c>
      <c r="C70" s="103">
        <v>96</v>
      </c>
      <c r="D70" s="103">
        <v>1300</v>
      </c>
      <c r="E70" s="219" t="s">
        <v>75</v>
      </c>
      <c r="F70" s="215">
        <v>10</v>
      </c>
      <c r="G70" s="169">
        <f t="shared" si="48"/>
        <v>1.9968E-2</v>
      </c>
      <c r="H70" s="330">
        <f t="shared" ref="H70:H71" si="49">D70*M70/1000000*F70</f>
        <v>1.1440000000000001</v>
      </c>
      <c r="I70" s="336"/>
      <c r="J70" s="336">
        <v>745</v>
      </c>
      <c r="K70" s="333"/>
      <c r="L70" s="334">
        <v>834.4</v>
      </c>
      <c r="M70" s="225">
        <v>88</v>
      </c>
      <c r="N70" s="200"/>
      <c r="O70" s="200"/>
      <c r="P70" s="200"/>
    </row>
    <row r="71" spans="1:16" x14ac:dyDescent="0.3">
      <c r="A71" s="218" t="s">
        <v>73</v>
      </c>
      <c r="B71" s="326">
        <v>16</v>
      </c>
      <c r="C71" s="103">
        <v>96</v>
      </c>
      <c r="D71" s="103">
        <v>1400</v>
      </c>
      <c r="E71" s="219" t="s">
        <v>75</v>
      </c>
      <c r="F71" s="215">
        <v>10</v>
      </c>
      <c r="G71" s="169">
        <f t="shared" si="48"/>
        <v>2.1503999999999999E-2</v>
      </c>
      <c r="H71" s="330">
        <f t="shared" si="49"/>
        <v>1.232</v>
      </c>
      <c r="I71" s="336"/>
      <c r="J71" s="336">
        <v>833.75</v>
      </c>
      <c r="K71" s="333"/>
      <c r="L71" s="334">
        <v>933.8</v>
      </c>
      <c r="M71" s="225">
        <v>88</v>
      </c>
      <c r="N71" s="200"/>
      <c r="O71" s="200"/>
      <c r="P71" s="200"/>
    </row>
    <row r="72" spans="1:16" x14ac:dyDescent="0.3">
      <c r="A72" s="218" t="s">
        <v>73</v>
      </c>
      <c r="B72" s="326">
        <v>16</v>
      </c>
      <c r="C72" s="103">
        <v>96</v>
      </c>
      <c r="D72" s="103">
        <v>1500</v>
      </c>
      <c r="E72" s="219" t="s">
        <v>75</v>
      </c>
      <c r="F72" s="215">
        <v>10</v>
      </c>
      <c r="G72" s="169">
        <f t="shared" si="48"/>
        <v>2.3040000000000001E-2</v>
      </c>
      <c r="H72" s="330">
        <f>D72*M72/1000000*F72</f>
        <v>1.32</v>
      </c>
      <c r="I72" s="336"/>
      <c r="J72" s="336">
        <v>878.11249999999995</v>
      </c>
      <c r="K72" s="333"/>
      <c r="L72" s="334">
        <v>983.48599999999999</v>
      </c>
      <c r="M72" s="225">
        <v>88</v>
      </c>
      <c r="N72" s="200"/>
      <c r="O72" s="200"/>
      <c r="P72" s="200"/>
    </row>
    <row r="73" spans="1:16" x14ac:dyDescent="0.3">
      <c r="A73" s="218" t="s">
        <v>73</v>
      </c>
      <c r="B73" s="326">
        <v>16</v>
      </c>
      <c r="C73" s="103">
        <v>96</v>
      </c>
      <c r="D73" s="103">
        <v>1600</v>
      </c>
      <c r="E73" s="219" t="s">
        <v>75</v>
      </c>
      <c r="F73" s="215">
        <v>10</v>
      </c>
      <c r="G73" s="169">
        <f t="shared" si="48"/>
        <v>2.4576000000000001E-2</v>
      </c>
      <c r="H73" s="330">
        <f>D73*M73/1000000*F73</f>
        <v>1.4080000000000001</v>
      </c>
      <c r="I73" s="336"/>
      <c r="J73" s="336">
        <v>941.25</v>
      </c>
      <c r="K73" s="333"/>
      <c r="L73" s="334">
        <v>1054.2</v>
      </c>
      <c r="M73" s="225">
        <v>88</v>
      </c>
      <c r="N73" s="200"/>
      <c r="O73" s="200"/>
      <c r="P73" s="200"/>
    </row>
    <row r="74" spans="1:16" ht="15" thickBot="1" x14ac:dyDescent="0.35">
      <c r="A74" s="218" t="s">
        <v>73</v>
      </c>
      <c r="B74" s="326">
        <v>16</v>
      </c>
      <c r="C74" s="103">
        <v>96</v>
      </c>
      <c r="D74" s="103">
        <v>1700</v>
      </c>
      <c r="E74" s="219" t="s">
        <v>75</v>
      </c>
      <c r="F74" s="215">
        <v>10</v>
      </c>
      <c r="G74" s="169">
        <f t="shared" si="48"/>
        <v>2.6112000000000003E-2</v>
      </c>
      <c r="H74" s="330">
        <f t="shared" ref="H74:H76" si="50">D74*M74/1000000*F74</f>
        <v>1.496</v>
      </c>
      <c r="I74" s="337"/>
      <c r="J74" s="336">
        <v>973.75</v>
      </c>
      <c r="K74" s="335"/>
      <c r="L74" s="334">
        <v>1090.5999999999999</v>
      </c>
      <c r="M74" s="225">
        <v>88</v>
      </c>
      <c r="N74" s="200"/>
      <c r="O74" s="200"/>
      <c r="P74" s="200"/>
    </row>
    <row r="75" spans="1:16" x14ac:dyDescent="0.3">
      <c r="A75" s="218" t="s">
        <v>73</v>
      </c>
      <c r="B75" s="326">
        <v>16</v>
      </c>
      <c r="C75" s="103">
        <v>96</v>
      </c>
      <c r="D75" s="103">
        <v>1800</v>
      </c>
      <c r="E75" s="219" t="s">
        <v>75</v>
      </c>
      <c r="F75" s="215">
        <v>10</v>
      </c>
      <c r="G75" s="169">
        <f t="shared" si="48"/>
        <v>2.7647999999999999E-2</v>
      </c>
      <c r="H75" s="330">
        <f t="shared" si="50"/>
        <v>1.5840000000000001</v>
      </c>
      <c r="I75" s="338"/>
      <c r="J75" s="336">
        <v>1037.5</v>
      </c>
      <c r="K75" s="334"/>
      <c r="L75" s="334">
        <v>1162</v>
      </c>
      <c r="M75" s="225">
        <v>88</v>
      </c>
      <c r="N75" s="200"/>
      <c r="O75" s="200"/>
      <c r="P75" s="200"/>
    </row>
    <row r="76" spans="1:16" x14ac:dyDescent="0.3">
      <c r="A76" s="218" t="s">
        <v>73</v>
      </c>
      <c r="B76" s="326">
        <v>16</v>
      </c>
      <c r="C76" s="103">
        <v>96</v>
      </c>
      <c r="D76" s="103">
        <v>1900</v>
      </c>
      <c r="E76" s="219" t="s">
        <v>75</v>
      </c>
      <c r="F76" s="215">
        <v>10</v>
      </c>
      <c r="G76" s="169">
        <f t="shared" si="48"/>
        <v>2.9183999999999998E-2</v>
      </c>
      <c r="H76" s="330">
        <f t="shared" si="50"/>
        <v>1.6719999999999999</v>
      </c>
      <c r="I76" s="336"/>
      <c r="J76" s="336">
        <v>1102.5</v>
      </c>
      <c r="K76" s="333"/>
      <c r="L76" s="334">
        <v>1234.8</v>
      </c>
      <c r="M76" s="225">
        <v>88</v>
      </c>
      <c r="N76" s="200"/>
      <c r="O76" s="200"/>
      <c r="P76" s="200"/>
    </row>
    <row r="77" spans="1:16" x14ac:dyDescent="0.3">
      <c r="A77" s="218" t="s">
        <v>73</v>
      </c>
      <c r="B77" s="326">
        <v>16</v>
      </c>
      <c r="C77" s="103">
        <v>96</v>
      </c>
      <c r="D77" s="103">
        <v>2000</v>
      </c>
      <c r="E77" s="219" t="s">
        <v>75</v>
      </c>
      <c r="F77" s="215">
        <v>10</v>
      </c>
      <c r="G77" s="169">
        <f t="shared" si="48"/>
        <v>3.0720000000000001E-2</v>
      </c>
      <c r="H77" s="330">
        <f>D77*M77/1000000*F77</f>
        <v>1.7599999999999998</v>
      </c>
      <c r="I77" s="336"/>
      <c r="J77" s="336">
        <v>1135.7874999999999</v>
      </c>
      <c r="K77" s="333"/>
      <c r="L77" s="334">
        <v>1272.0819999999999</v>
      </c>
      <c r="M77" s="225">
        <v>88</v>
      </c>
      <c r="N77" s="200"/>
      <c r="O77" s="200"/>
      <c r="P77" s="200"/>
    </row>
    <row r="78" spans="1:16" x14ac:dyDescent="0.3">
      <c r="A78" s="218" t="s">
        <v>73</v>
      </c>
      <c r="B78" s="326">
        <v>16</v>
      </c>
      <c r="C78" s="103">
        <v>96</v>
      </c>
      <c r="D78" s="103">
        <v>2100</v>
      </c>
      <c r="E78" s="219" t="s">
        <v>75</v>
      </c>
      <c r="F78" s="215">
        <v>10</v>
      </c>
      <c r="G78" s="169">
        <f t="shared" si="48"/>
        <v>3.2256E-2</v>
      </c>
      <c r="H78" s="330">
        <f>D78*M78/1000000*F78</f>
        <v>1.8479999999999999</v>
      </c>
      <c r="I78" s="336"/>
      <c r="J78" s="336">
        <v>1192.5749999999998</v>
      </c>
      <c r="K78" s="333"/>
      <c r="L78" s="334">
        <v>1335.6839999999997</v>
      </c>
      <c r="M78" s="225">
        <v>88</v>
      </c>
      <c r="N78" s="200"/>
      <c r="O78" s="200"/>
      <c r="P78" s="200"/>
    </row>
    <row r="79" spans="1:16" x14ac:dyDescent="0.3">
      <c r="A79" s="218" t="s">
        <v>73</v>
      </c>
      <c r="B79" s="326">
        <v>16</v>
      </c>
      <c r="C79" s="103">
        <v>96</v>
      </c>
      <c r="D79" s="103">
        <v>2200</v>
      </c>
      <c r="E79" s="219" t="s">
        <v>75</v>
      </c>
      <c r="F79" s="215">
        <v>10</v>
      </c>
      <c r="G79" s="169">
        <f t="shared" si="48"/>
        <v>3.3792000000000003E-2</v>
      </c>
      <c r="H79" s="330">
        <f t="shared" ref="H79:H80" si="51">D79*M79/1000000*F79</f>
        <v>1.9359999999999999</v>
      </c>
      <c r="I79" s="336"/>
      <c r="J79" s="336">
        <v>1249.375</v>
      </c>
      <c r="K79" s="333"/>
      <c r="L79" s="334">
        <v>1399.3</v>
      </c>
      <c r="M79" s="225">
        <v>88</v>
      </c>
      <c r="N79" s="200"/>
      <c r="O79" s="200"/>
      <c r="P79" s="200"/>
    </row>
    <row r="80" spans="1:16" x14ac:dyDescent="0.3">
      <c r="A80" s="218" t="s">
        <v>73</v>
      </c>
      <c r="B80" s="326">
        <v>16</v>
      </c>
      <c r="C80" s="103">
        <v>96</v>
      </c>
      <c r="D80" s="103">
        <v>2300</v>
      </c>
      <c r="E80" s="219" t="s">
        <v>75</v>
      </c>
      <c r="F80" s="215">
        <v>10</v>
      </c>
      <c r="G80" s="169">
        <f t="shared" si="48"/>
        <v>3.5327999999999998E-2</v>
      </c>
      <c r="H80" s="330">
        <f t="shared" si="51"/>
        <v>2.024</v>
      </c>
      <c r="I80" s="336"/>
      <c r="J80" s="336">
        <v>1255.6624999999999</v>
      </c>
      <c r="K80" s="333"/>
      <c r="L80" s="334">
        <v>1406.3419999999999</v>
      </c>
      <c r="M80" s="225">
        <v>88</v>
      </c>
      <c r="N80" s="200"/>
      <c r="O80" s="200"/>
      <c r="P80" s="200"/>
    </row>
    <row r="81" spans="1:16" x14ac:dyDescent="0.3">
      <c r="A81" s="218" t="s">
        <v>73</v>
      </c>
      <c r="B81" s="326">
        <v>16</v>
      </c>
      <c r="C81" s="103">
        <v>96</v>
      </c>
      <c r="D81" s="103">
        <v>2400</v>
      </c>
      <c r="E81" s="219" t="s">
        <v>75</v>
      </c>
      <c r="F81" s="215">
        <v>10</v>
      </c>
      <c r="G81" s="169">
        <f t="shared" si="48"/>
        <v>3.6864000000000001E-2</v>
      </c>
      <c r="H81" s="330">
        <f>D81*M81/1000000*F81</f>
        <v>2.1120000000000001</v>
      </c>
      <c r="I81" s="336"/>
      <c r="J81" s="336">
        <v>1362.9499999999998</v>
      </c>
      <c r="K81" s="333"/>
      <c r="L81" s="334">
        <v>1526.5039999999997</v>
      </c>
      <c r="M81" s="225">
        <v>88</v>
      </c>
      <c r="N81" s="200"/>
      <c r="O81" s="200"/>
      <c r="P81" s="200"/>
    </row>
    <row r="82" spans="1:16" x14ac:dyDescent="0.3">
      <c r="A82" s="218" t="s">
        <v>73</v>
      </c>
      <c r="B82" s="326">
        <v>16</v>
      </c>
      <c r="C82" s="103">
        <v>96</v>
      </c>
      <c r="D82" s="103">
        <v>2500</v>
      </c>
      <c r="E82" s="219" t="s">
        <v>75</v>
      </c>
      <c r="F82" s="215">
        <v>10</v>
      </c>
      <c r="G82" s="169">
        <f t="shared" si="48"/>
        <v>3.8400000000000004E-2</v>
      </c>
      <c r="H82" s="330">
        <f>D82*M82/1000000*F82</f>
        <v>2.2000000000000002</v>
      </c>
      <c r="I82" s="336"/>
      <c r="J82" s="336">
        <v>1419.7375</v>
      </c>
      <c r="K82" s="333"/>
      <c r="L82" s="334">
        <v>1590.1059999999998</v>
      </c>
      <c r="M82" s="225">
        <v>88</v>
      </c>
      <c r="N82" s="200"/>
      <c r="O82" s="200"/>
      <c r="P82" s="200"/>
    </row>
    <row r="83" spans="1:16" x14ac:dyDescent="0.3">
      <c r="A83" s="218" t="s">
        <v>73</v>
      </c>
      <c r="B83" s="326">
        <v>16</v>
      </c>
      <c r="C83" s="103">
        <v>96</v>
      </c>
      <c r="D83" s="103">
        <v>2600</v>
      </c>
      <c r="E83" s="219" t="s">
        <v>75</v>
      </c>
      <c r="F83" s="215">
        <v>10</v>
      </c>
      <c r="G83" s="169">
        <f t="shared" si="48"/>
        <v>3.9935999999999999E-2</v>
      </c>
      <c r="H83" s="330">
        <f>D83*M83/1000000*F83</f>
        <v>2.2880000000000003</v>
      </c>
      <c r="I83" s="336"/>
      <c r="J83" s="336">
        <v>1476.25</v>
      </c>
      <c r="K83" s="333"/>
      <c r="L83" s="334">
        <v>1653.3999999999999</v>
      </c>
      <c r="M83" s="225">
        <v>88</v>
      </c>
      <c r="N83" s="200"/>
      <c r="O83" s="200"/>
      <c r="P83" s="200"/>
    </row>
    <row r="84" spans="1:16" x14ac:dyDescent="0.3">
      <c r="A84" s="218" t="s">
        <v>73</v>
      </c>
      <c r="B84" s="326">
        <v>16</v>
      </c>
      <c r="C84" s="103">
        <v>96</v>
      </c>
      <c r="D84" s="103">
        <v>2700</v>
      </c>
      <c r="E84" s="219" t="s">
        <v>75</v>
      </c>
      <c r="F84" s="215">
        <v>10</v>
      </c>
      <c r="G84" s="169">
        <f t="shared" si="48"/>
        <v>4.1472000000000002E-2</v>
      </c>
      <c r="H84" s="330">
        <f>D84*M84/1000000*F84</f>
        <v>2.3759999999999999</v>
      </c>
      <c r="I84" s="336"/>
      <c r="J84" s="336">
        <v>1533.325</v>
      </c>
      <c r="K84" s="333"/>
      <c r="L84" s="334">
        <v>1717.3240000000001</v>
      </c>
      <c r="M84" s="225">
        <v>88</v>
      </c>
      <c r="N84" s="200"/>
      <c r="O84" s="200"/>
      <c r="P84" s="200"/>
    </row>
    <row r="85" spans="1:16" x14ac:dyDescent="0.3">
      <c r="A85" s="218" t="s">
        <v>73</v>
      </c>
      <c r="B85" s="326">
        <v>16</v>
      </c>
      <c r="C85" s="103">
        <v>96</v>
      </c>
      <c r="D85" s="103">
        <v>2800</v>
      </c>
      <c r="E85" s="219" t="s">
        <v>75</v>
      </c>
      <c r="F85" s="215">
        <v>10</v>
      </c>
      <c r="G85" s="169">
        <f t="shared" si="48"/>
        <v>4.3007999999999998E-2</v>
      </c>
      <c r="H85" s="330">
        <f t="shared" ref="H85:H86" si="52">D85*M85/1000000*F85</f>
        <v>2.464</v>
      </c>
      <c r="I85" s="336"/>
      <c r="J85" s="336">
        <v>1575</v>
      </c>
      <c r="K85" s="333"/>
      <c r="L85" s="334">
        <v>1764</v>
      </c>
      <c r="M85" s="225">
        <v>88</v>
      </c>
      <c r="N85" s="200"/>
      <c r="O85" s="200"/>
      <c r="P85" s="200"/>
    </row>
    <row r="86" spans="1:16" x14ac:dyDescent="0.3">
      <c r="A86" s="218" t="s">
        <v>73</v>
      </c>
      <c r="B86" s="326">
        <v>16</v>
      </c>
      <c r="C86" s="103">
        <v>96</v>
      </c>
      <c r="D86" s="103">
        <v>2900</v>
      </c>
      <c r="E86" s="219" t="s">
        <v>75</v>
      </c>
      <c r="F86" s="215">
        <v>10</v>
      </c>
      <c r="G86" s="169">
        <f t="shared" si="48"/>
        <v>4.4544E-2</v>
      </c>
      <c r="H86" s="330">
        <f t="shared" si="52"/>
        <v>2.5519999999999996</v>
      </c>
      <c r="I86" s="336"/>
      <c r="J86" s="336">
        <v>1661.25</v>
      </c>
      <c r="K86" s="333"/>
      <c r="L86" s="334">
        <v>1860.6</v>
      </c>
      <c r="M86" s="225">
        <v>88</v>
      </c>
      <c r="N86" s="200"/>
      <c r="O86" s="200"/>
      <c r="P86" s="200"/>
    </row>
    <row r="87" spans="1:16" ht="15" thickBot="1" x14ac:dyDescent="0.35">
      <c r="A87" s="220" t="s">
        <v>73</v>
      </c>
      <c r="B87" s="327">
        <v>16</v>
      </c>
      <c r="C87" s="114">
        <v>96</v>
      </c>
      <c r="D87" s="114">
        <v>3000</v>
      </c>
      <c r="E87" s="221" t="s">
        <v>75</v>
      </c>
      <c r="F87" s="215">
        <v>10</v>
      </c>
      <c r="G87" s="173">
        <f t="shared" si="48"/>
        <v>4.6080000000000003E-2</v>
      </c>
      <c r="H87" s="331">
        <f>D87*M87/1000000*F87</f>
        <v>2.64</v>
      </c>
      <c r="I87" s="337"/>
      <c r="J87" s="337">
        <v>1703.6875</v>
      </c>
      <c r="K87" s="335"/>
      <c r="L87" s="335">
        <v>1908.1299999999999</v>
      </c>
      <c r="M87" s="225">
        <v>88</v>
      </c>
      <c r="N87" s="200"/>
      <c r="O87" s="200"/>
      <c r="P87" s="200"/>
    </row>
    <row r="88" spans="1:16" x14ac:dyDescent="0.3">
      <c r="A88" s="212" t="s">
        <v>76</v>
      </c>
      <c r="B88" s="213">
        <v>28</v>
      </c>
      <c r="C88" s="104">
        <v>92</v>
      </c>
      <c r="D88" s="104">
        <v>1000</v>
      </c>
      <c r="E88" s="214" t="s">
        <v>74</v>
      </c>
      <c r="F88" s="215">
        <v>1</v>
      </c>
      <c r="G88" s="216">
        <f t="shared" si="0"/>
        <v>2.5760000000000002E-3</v>
      </c>
      <c r="H88" s="329">
        <f>D88*C88/1000000*F88</f>
        <v>9.1999999999999998E-2</v>
      </c>
      <c r="I88" s="340"/>
      <c r="J88" s="343">
        <v>193.11250000000001</v>
      </c>
      <c r="K88" s="345"/>
      <c r="L88" s="463">
        <v>216.286</v>
      </c>
      <c r="M88" s="225"/>
      <c r="N88" s="200"/>
      <c r="O88" s="200"/>
      <c r="P88" s="200"/>
    </row>
    <row r="89" spans="1:16" s="324" customFormat="1" x14ac:dyDescent="0.3">
      <c r="A89" s="218" t="s">
        <v>76</v>
      </c>
      <c r="B89" s="156">
        <v>28</v>
      </c>
      <c r="C89" s="103">
        <v>92</v>
      </c>
      <c r="D89" s="103">
        <v>1100</v>
      </c>
      <c r="E89" s="219" t="s">
        <v>74</v>
      </c>
      <c r="F89" s="215">
        <v>1</v>
      </c>
      <c r="G89" s="169">
        <f t="shared" ref="G89" si="53">B89*C89*D89/1000000000*F89</f>
        <v>2.8335999999999999E-3</v>
      </c>
      <c r="H89" s="329">
        <f t="shared" ref="H89:H121" si="54">D89*C89/1000000*F89</f>
        <v>0.1012</v>
      </c>
      <c r="I89" s="339"/>
      <c r="J89" s="343">
        <v>212.5</v>
      </c>
      <c r="K89" s="103"/>
      <c r="L89" s="463">
        <v>237.99999999999997</v>
      </c>
      <c r="M89" s="225"/>
      <c r="N89" s="200"/>
      <c r="O89" s="200"/>
      <c r="P89" s="200"/>
    </row>
    <row r="90" spans="1:16" x14ac:dyDescent="0.3">
      <c r="A90" s="218" t="s">
        <v>76</v>
      </c>
      <c r="B90" s="156">
        <v>28</v>
      </c>
      <c r="C90" s="103">
        <v>92</v>
      </c>
      <c r="D90" s="103">
        <v>1200</v>
      </c>
      <c r="E90" s="219" t="s">
        <v>74</v>
      </c>
      <c r="F90" s="215">
        <v>1</v>
      </c>
      <c r="G90" s="169">
        <f t="shared" si="0"/>
        <v>3.0912000000000001E-3</v>
      </c>
      <c r="H90" s="329">
        <f t="shared" si="54"/>
        <v>0.1104</v>
      </c>
      <c r="I90" s="339"/>
      <c r="J90" s="343">
        <v>231.72499999999999</v>
      </c>
      <c r="K90" s="103"/>
      <c r="L90" s="463">
        <v>259.53199999999998</v>
      </c>
      <c r="M90" s="225"/>
      <c r="N90" s="200"/>
      <c r="O90" s="200"/>
      <c r="P90" s="200"/>
    </row>
    <row r="91" spans="1:16" s="324" customFormat="1" x14ac:dyDescent="0.3">
      <c r="A91" s="218" t="s">
        <v>76</v>
      </c>
      <c r="B91" s="156">
        <v>28</v>
      </c>
      <c r="C91" s="103">
        <v>92</v>
      </c>
      <c r="D91" s="103">
        <v>1300</v>
      </c>
      <c r="E91" s="219" t="s">
        <v>74</v>
      </c>
      <c r="F91" s="215">
        <v>1</v>
      </c>
      <c r="G91" s="169">
        <f t="shared" ref="G91:G92" si="55">B91*C91*D91/1000000000*F91</f>
        <v>3.3487999999999999E-3</v>
      </c>
      <c r="H91" s="329">
        <f t="shared" si="54"/>
        <v>0.1196</v>
      </c>
      <c r="I91" s="339"/>
      <c r="J91" s="343">
        <v>246.25</v>
      </c>
      <c r="K91" s="103"/>
      <c r="L91" s="463">
        <v>275.79999999999995</v>
      </c>
      <c r="M91" s="225"/>
      <c r="N91" s="200"/>
      <c r="O91" s="200"/>
      <c r="P91" s="200"/>
    </row>
    <row r="92" spans="1:16" s="324" customFormat="1" x14ac:dyDescent="0.3">
      <c r="A92" s="218" t="s">
        <v>76</v>
      </c>
      <c r="B92" s="156">
        <v>28</v>
      </c>
      <c r="C92" s="103">
        <v>92</v>
      </c>
      <c r="D92" s="103">
        <v>1400</v>
      </c>
      <c r="E92" s="219" t="s">
        <v>74</v>
      </c>
      <c r="F92" s="215">
        <v>1</v>
      </c>
      <c r="G92" s="169">
        <f t="shared" si="55"/>
        <v>3.6064000000000001E-3</v>
      </c>
      <c r="H92" s="329">
        <f t="shared" si="54"/>
        <v>0.1288</v>
      </c>
      <c r="I92" s="339"/>
      <c r="J92" s="343">
        <v>275</v>
      </c>
      <c r="K92" s="103"/>
      <c r="L92" s="463">
        <v>308</v>
      </c>
      <c r="M92" s="225"/>
      <c r="N92" s="200"/>
      <c r="O92" s="200"/>
      <c r="P92" s="200"/>
    </row>
    <row r="93" spans="1:16" x14ac:dyDescent="0.3">
      <c r="A93" s="218" t="s">
        <v>76</v>
      </c>
      <c r="B93" s="156">
        <v>28</v>
      </c>
      <c r="C93" s="103">
        <v>92</v>
      </c>
      <c r="D93" s="103">
        <v>1500</v>
      </c>
      <c r="E93" s="219" t="s">
        <v>74</v>
      </c>
      <c r="F93" s="215">
        <v>1</v>
      </c>
      <c r="G93" s="169">
        <f t="shared" si="0"/>
        <v>3.8639999999999998E-3</v>
      </c>
      <c r="H93" s="329">
        <f t="shared" si="54"/>
        <v>0.13800000000000001</v>
      </c>
      <c r="I93" s="339"/>
      <c r="J93" s="343">
        <v>289.66249999999997</v>
      </c>
      <c r="K93" s="103"/>
      <c r="L93" s="463">
        <v>324.42199999999997</v>
      </c>
      <c r="M93" s="225"/>
      <c r="N93" s="200"/>
      <c r="O93" s="200"/>
      <c r="P93" s="200"/>
    </row>
    <row r="94" spans="1:16" s="324" customFormat="1" x14ac:dyDescent="0.3">
      <c r="A94" s="218" t="s">
        <v>76</v>
      </c>
      <c r="B94" s="156">
        <v>28</v>
      </c>
      <c r="C94" s="103">
        <v>92</v>
      </c>
      <c r="D94" s="103">
        <v>1600</v>
      </c>
      <c r="E94" s="219" t="s">
        <v>74</v>
      </c>
      <c r="F94" s="215">
        <v>1</v>
      </c>
      <c r="G94" s="169">
        <f t="shared" ref="G94:G97" si="56">B94*C94*D94/1000000000*F94</f>
        <v>4.1215999999999996E-3</v>
      </c>
      <c r="H94" s="329">
        <f t="shared" si="54"/>
        <v>0.1472</v>
      </c>
      <c r="I94" s="339"/>
      <c r="J94" s="343">
        <v>297.5</v>
      </c>
      <c r="K94" s="103"/>
      <c r="L94" s="463">
        <v>333.2</v>
      </c>
      <c r="M94" s="225"/>
      <c r="N94" s="200"/>
      <c r="O94" s="200"/>
      <c r="P94" s="200"/>
    </row>
    <row r="95" spans="1:16" s="324" customFormat="1" x14ac:dyDescent="0.3">
      <c r="A95" s="218" t="s">
        <v>76</v>
      </c>
      <c r="B95" s="156">
        <v>28</v>
      </c>
      <c r="C95" s="103">
        <v>92</v>
      </c>
      <c r="D95" s="103">
        <v>1700</v>
      </c>
      <c r="E95" s="219" t="s">
        <v>74</v>
      </c>
      <c r="F95" s="215">
        <v>1</v>
      </c>
      <c r="G95" s="169">
        <f t="shared" si="56"/>
        <v>4.3791999999999998E-3</v>
      </c>
      <c r="H95" s="329">
        <f t="shared" si="54"/>
        <v>0.15640000000000001</v>
      </c>
      <c r="I95" s="339"/>
      <c r="J95" s="343">
        <v>312.5</v>
      </c>
      <c r="K95" s="103"/>
      <c r="L95" s="463">
        <v>350</v>
      </c>
      <c r="M95" s="225"/>
      <c r="N95" s="200"/>
      <c r="O95" s="200"/>
      <c r="P95" s="200"/>
    </row>
    <row r="96" spans="1:16" s="324" customFormat="1" x14ac:dyDescent="0.3">
      <c r="A96" s="218" t="s">
        <v>76</v>
      </c>
      <c r="B96" s="156">
        <v>28</v>
      </c>
      <c r="C96" s="103">
        <v>92</v>
      </c>
      <c r="D96" s="103">
        <v>1800</v>
      </c>
      <c r="E96" s="219" t="s">
        <v>74</v>
      </c>
      <c r="F96" s="215">
        <v>1</v>
      </c>
      <c r="G96" s="169">
        <f t="shared" si="56"/>
        <v>4.6367999999999999E-3</v>
      </c>
      <c r="H96" s="329">
        <f t="shared" si="54"/>
        <v>0.1656</v>
      </c>
      <c r="I96" s="339"/>
      <c r="J96" s="343">
        <v>340</v>
      </c>
      <c r="K96" s="103"/>
      <c r="L96" s="463">
        <v>380.79999999999995</v>
      </c>
      <c r="M96" s="225"/>
      <c r="N96" s="200"/>
      <c r="O96" s="200"/>
      <c r="P96" s="200"/>
    </row>
    <row r="97" spans="1:16" s="324" customFormat="1" x14ac:dyDescent="0.3">
      <c r="A97" s="218" t="s">
        <v>76</v>
      </c>
      <c r="B97" s="156">
        <v>28</v>
      </c>
      <c r="C97" s="103">
        <v>92</v>
      </c>
      <c r="D97" s="103">
        <v>1900</v>
      </c>
      <c r="E97" s="219" t="s">
        <v>74</v>
      </c>
      <c r="F97" s="215">
        <v>1</v>
      </c>
      <c r="G97" s="169">
        <f t="shared" si="56"/>
        <v>4.8944000000000001E-3</v>
      </c>
      <c r="H97" s="329">
        <f t="shared" si="54"/>
        <v>0.17480000000000001</v>
      </c>
      <c r="I97" s="339"/>
      <c r="J97" s="343">
        <v>352.5</v>
      </c>
      <c r="K97" s="103"/>
      <c r="L97" s="463">
        <v>394.79999999999995</v>
      </c>
      <c r="M97" s="225"/>
      <c r="N97" s="200"/>
      <c r="O97" s="200"/>
      <c r="P97" s="200"/>
    </row>
    <row r="98" spans="1:16" x14ac:dyDescent="0.3">
      <c r="A98" s="218" t="s">
        <v>76</v>
      </c>
      <c r="B98" s="156">
        <v>28</v>
      </c>
      <c r="C98" s="103">
        <v>92</v>
      </c>
      <c r="D98" s="103">
        <v>2000</v>
      </c>
      <c r="E98" s="219" t="s">
        <v>74</v>
      </c>
      <c r="F98" s="215">
        <v>1</v>
      </c>
      <c r="G98" s="169">
        <f t="shared" si="0"/>
        <v>5.1520000000000003E-3</v>
      </c>
      <c r="H98" s="329">
        <f t="shared" si="54"/>
        <v>0.184</v>
      </c>
      <c r="I98" s="339"/>
      <c r="J98" s="343">
        <v>361.86250000000001</v>
      </c>
      <c r="K98" s="103"/>
      <c r="L98" s="463">
        <v>405.286</v>
      </c>
      <c r="M98" s="225"/>
      <c r="N98" s="200"/>
      <c r="O98" s="200"/>
      <c r="P98" s="200"/>
    </row>
    <row r="99" spans="1:16" s="324" customFormat="1" x14ac:dyDescent="0.3">
      <c r="A99" s="218" t="s">
        <v>76</v>
      </c>
      <c r="B99" s="156">
        <v>28</v>
      </c>
      <c r="C99" s="103">
        <v>92</v>
      </c>
      <c r="D99" s="103">
        <v>2100</v>
      </c>
      <c r="E99" s="219" t="s">
        <v>74</v>
      </c>
      <c r="F99" s="215">
        <v>1</v>
      </c>
      <c r="G99" s="91">
        <f t="shared" ref="G99:G100" si="57">B99*C99*D99/1000000000*F99</f>
        <v>5.4095999999999997E-3</v>
      </c>
      <c r="H99" s="329">
        <f t="shared" si="54"/>
        <v>0.19320000000000001</v>
      </c>
      <c r="I99" s="339"/>
      <c r="J99" s="343">
        <v>379.96250000000003</v>
      </c>
      <c r="K99" s="103"/>
      <c r="L99" s="463">
        <v>425.55799999999999</v>
      </c>
      <c r="M99" s="225"/>
      <c r="N99" s="200"/>
      <c r="O99" s="200"/>
      <c r="P99" s="200"/>
    </row>
    <row r="100" spans="1:16" s="324" customFormat="1" x14ac:dyDescent="0.3">
      <c r="A100" s="218" t="s">
        <v>76</v>
      </c>
      <c r="B100" s="156">
        <v>28</v>
      </c>
      <c r="C100" s="103">
        <v>92</v>
      </c>
      <c r="D100" s="103">
        <v>2200</v>
      </c>
      <c r="E100" s="219" t="s">
        <v>74</v>
      </c>
      <c r="F100" s="215">
        <v>1</v>
      </c>
      <c r="G100" s="91">
        <f t="shared" si="57"/>
        <v>5.6671999999999998E-3</v>
      </c>
      <c r="H100" s="329">
        <f t="shared" si="54"/>
        <v>0.2024</v>
      </c>
      <c r="I100" s="339"/>
      <c r="J100" s="343">
        <v>398.05</v>
      </c>
      <c r="K100" s="103"/>
      <c r="L100" s="463">
        <v>445.81599999999997</v>
      </c>
      <c r="M100" s="225"/>
      <c r="N100" s="200"/>
      <c r="O100" s="200"/>
      <c r="P100" s="200"/>
    </row>
    <row r="101" spans="1:16" x14ac:dyDescent="0.3">
      <c r="A101" s="218" t="s">
        <v>76</v>
      </c>
      <c r="B101" s="156">
        <v>28</v>
      </c>
      <c r="C101" s="103">
        <v>92</v>
      </c>
      <c r="D101" s="103">
        <v>2300</v>
      </c>
      <c r="E101" s="219" t="s">
        <v>74</v>
      </c>
      <c r="F101" s="215">
        <v>1</v>
      </c>
      <c r="G101" s="91">
        <f t="shared" si="0"/>
        <v>5.9248E-3</v>
      </c>
      <c r="H101" s="329">
        <f t="shared" si="54"/>
        <v>0.21160000000000001</v>
      </c>
      <c r="I101" s="339"/>
      <c r="J101" s="343">
        <v>416.15000000000003</v>
      </c>
      <c r="K101" s="103"/>
      <c r="L101" s="463">
        <v>466.08799999999997</v>
      </c>
      <c r="M101" s="225"/>
    </row>
    <row r="102" spans="1:16" x14ac:dyDescent="0.3">
      <c r="A102" s="218" t="s">
        <v>76</v>
      </c>
      <c r="B102" s="156">
        <v>28</v>
      </c>
      <c r="C102" s="103">
        <v>92</v>
      </c>
      <c r="D102" s="103">
        <v>2400</v>
      </c>
      <c r="E102" s="219" t="s">
        <v>74</v>
      </c>
      <c r="F102" s="215">
        <v>1</v>
      </c>
      <c r="G102" s="29">
        <f t="shared" si="0"/>
        <v>6.1824000000000002E-3</v>
      </c>
      <c r="H102" s="329">
        <f t="shared" si="54"/>
        <v>0.2208</v>
      </c>
      <c r="I102" s="339"/>
      <c r="J102" s="343">
        <v>447.3125</v>
      </c>
      <c r="K102" s="103"/>
      <c r="L102" s="463">
        <v>500.99</v>
      </c>
      <c r="M102" s="225"/>
    </row>
    <row r="103" spans="1:16" s="324" customFormat="1" x14ac:dyDescent="0.3">
      <c r="A103" s="218" t="s">
        <v>76</v>
      </c>
      <c r="B103" s="156">
        <v>28</v>
      </c>
      <c r="C103" s="103">
        <v>92</v>
      </c>
      <c r="D103" s="103">
        <v>2500</v>
      </c>
      <c r="E103" s="219" t="s">
        <v>74</v>
      </c>
      <c r="F103" s="215">
        <v>1</v>
      </c>
      <c r="G103" s="29">
        <f t="shared" ref="G103" si="58">B103*C103*D103/1000000000*F103</f>
        <v>6.4400000000000004E-3</v>
      </c>
      <c r="H103" s="329">
        <f t="shared" si="54"/>
        <v>0.23</v>
      </c>
      <c r="I103" s="339"/>
      <c r="J103" s="343">
        <v>452.32500000000005</v>
      </c>
      <c r="K103" s="103"/>
      <c r="L103" s="463">
        <v>506.60399999999998</v>
      </c>
      <c r="M103" s="225"/>
    </row>
    <row r="104" spans="1:16" x14ac:dyDescent="0.3">
      <c r="A104" s="218" t="s">
        <v>76</v>
      </c>
      <c r="B104" s="156">
        <v>28</v>
      </c>
      <c r="C104" s="103">
        <v>92</v>
      </c>
      <c r="D104" s="103">
        <v>2600</v>
      </c>
      <c r="E104" s="219" t="s">
        <v>74</v>
      </c>
      <c r="F104" s="215">
        <v>1</v>
      </c>
      <c r="G104" s="29">
        <f t="shared" si="0"/>
        <v>6.6975999999999997E-3</v>
      </c>
      <c r="H104" s="329">
        <f t="shared" si="54"/>
        <v>0.2392</v>
      </c>
      <c r="I104" s="339"/>
      <c r="J104" s="343">
        <v>477.5</v>
      </c>
      <c r="K104" s="103"/>
      <c r="L104" s="463">
        <v>534.79999999999995</v>
      </c>
      <c r="M104" s="225"/>
      <c r="N104" s="324"/>
    </row>
    <row r="105" spans="1:16" s="324" customFormat="1" x14ac:dyDescent="0.3">
      <c r="A105" s="218" t="s">
        <v>76</v>
      </c>
      <c r="B105" s="156">
        <v>28</v>
      </c>
      <c r="C105" s="103">
        <v>92</v>
      </c>
      <c r="D105" s="103">
        <v>2700</v>
      </c>
      <c r="E105" s="219" t="s">
        <v>74</v>
      </c>
      <c r="F105" s="215">
        <v>1</v>
      </c>
      <c r="G105" s="29">
        <f t="shared" ref="G105:G107" si="59">B105*C105*D105/1000000000*F105</f>
        <v>6.9551999999999999E-3</v>
      </c>
      <c r="H105" s="329">
        <f t="shared" si="54"/>
        <v>0.24840000000000001</v>
      </c>
      <c r="I105" s="339"/>
      <c r="J105" s="343">
        <v>503.25</v>
      </c>
      <c r="K105" s="103"/>
      <c r="L105" s="463">
        <v>563.64</v>
      </c>
      <c r="M105" s="225"/>
    </row>
    <row r="106" spans="1:16" s="324" customFormat="1" x14ac:dyDescent="0.3">
      <c r="A106" s="218" t="s">
        <v>76</v>
      </c>
      <c r="B106" s="156">
        <v>28</v>
      </c>
      <c r="C106" s="103">
        <v>92</v>
      </c>
      <c r="D106" s="103">
        <v>2800</v>
      </c>
      <c r="E106" s="219" t="s">
        <v>74</v>
      </c>
      <c r="F106" s="215">
        <v>1</v>
      </c>
      <c r="G106" s="29">
        <f t="shared" si="59"/>
        <v>7.2128000000000001E-3</v>
      </c>
      <c r="H106" s="329">
        <f t="shared" si="54"/>
        <v>0.2576</v>
      </c>
      <c r="I106" s="339"/>
      <c r="J106" s="343">
        <v>516.25</v>
      </c>
      <c r="K106" s="103"/>
      <c r="L106" s="463">
        <v>578.19999999999993</v>
      </c>
      <c r="M106" s="225"/>
    </row>
    <row r="107" spans="1:16" s="324" customFormat="1" x14ac:dyDescent="0.3">
      <c r="A107" s="218" t="s">
        <v>76</v>
      </c>
      <c r="B107" s="156">
        <v>28</v>
      </c>
      <c r="C107" s="103">
        <v>92</v>
      </c>
      <c r="D107" s="103">
        <v>2900</v>
      </c>
      <c r="E107" s="219" t="s">
        <v>74</v>
      </c>
      <c r="F107" s="215">
        <v>1</v>
      </c>
      <c r="G107" s="29">
        <f t="shared" si="59"/>
        <v>7.4704000000000003E-3</v>
      </c>
      <c r="H107" s="329">
        <f t="shared" si="54"/>
        <v>0.26679999999999998</v>
      </c>
      <c r="I107" s="339"/>
      <c r="J107" s="343">
        <v>543.75</v>
      </c>
      <c r="K107" s="103"/>
      <c r="L107" s="463">
        <v>609</v>
      </c>
      <c r="M107" s="225"/>
    </row>
    <row r="108" spans="1:16" ht="15" thickBot="1" x14ac:dyDescent="0.35">
      <c r="A108" s="220" t="s">
        <v>76</v>
      </c>
      <c r="B108" s="171">
        <v>28</v>
      </c>
      <c r="C108" s="114">
        <v>92</v>
      </c>
      <c r="D108" s="114">
        <v>3000</v>
      </c>
      <c r="E108" s="221" t="s">
        <v>74</v>
      </c>
      <c r="F108" s="344">
        <v>1</v>
      </c>
      <c r="G108" s="99">
        <f t="shared" si="0"/>
        <v>7.7279999999999996E-3</v>
      </c>
      <c r="H108" s="350">
        <f t="shared" si="54"/>
        <v>0.27600000000000002</v>
      </c>
      <c r="I108" s="342"/>
      <c r="J108" s="351">
        <v>559.125</v>
      </c>
      <c r="K108" s="114"/>
      <c r="L108" s="464">
        <v>626.22</v>
      </c>
      <c r="M108" s="225"/>
    </row>
    <row r="109" spans="1:16" x14ac:dyDescent="0.3">
      <c r="A109" s="218" t="s">
        <v>76</v>
      </c>
      <c r="B109" s="156">
        <v>28</v>
      </c>
      <c r="C109" s="103">
        <v>92</v>
      </c>
      <c r="D109" s="103">
        <v>1800</v>
      </c>
      <c r="E109" s="214" t="s">
        <v>75</v>
      </c>
      <c r="F109" s="215">
        <v>1</v>
      </c>
      <c r="G109" s="169">
        <f t="shared" ref="G109:G121" si="60">B109*C109*D109/1000000000*F109</f>
        <v>4.6367999999999999E-3</v>
      </c>
      <c r="H109" s="329">
        <f t="shared" si="54"/>
        <v>0.1656</v>
      </c>
      <c r="I109" s="348"/>
      <c r="J109" s="349">
        <v>126.375</v>
      </c>
      <c r="K109" s="104"/>
      <c r="L109" s="104">
        <v>141.54</v>
      </c>
      <c r="M109" s="225"/>
    </row>
    <row r="110" spans="1:16" x14ac:dyDescent="0.3">
      <c r="A110" s="218" t="s">
        <v>76</v>
      </c>
      <c r="B110" s="156">
        <v>28</v>
      </c>
      <c r="C110" s="103">
        <v>92</v>
      </c>
      <c r="D110" s="103">
        <v>1900</v>
      </c>
      <c r="E110" s="214" t="s">
        <v>75</v>
      </c>
      <c r="F110" s="215">
        <v>1</v>
      </c>
      <c r="G110" s="169">
        <f t="shared" si="60"/>
        <v>4.8944000000000001E-3</v>
      </c>
      <c r="H110" s="329">
        <f t="shared" si="54"/>
        <v>0.17480000000000001</v>
      </c>
      <c r="I110" s="339"/>
      <c r="J110" s="346">
        <v>158.75</v>
      </c>
      <c r="K110" s="103"/>
      <c r="L110" s="103">
        <v>177.79999999999998</v>
      </c>
      <c r="M110" s="225"/>
    </row>
    <row r="111" spans="1:16" x14ac:dyDescent="0.3">
      <c r="A111" s="218" t="s">
        <v>76</v>
      </c>
      <c r="B111" s="156">
        <v>28</v>
      </c>
      <c r="C111" s="103">
        <v>92</v>
      </c>
      <c r="D111" s="103">
        <v>2000</v>
      </c>
      <c r="E111" s="214" t="s">
        <v>75</v>
      </c>
      <c r="F111" s="215">
        <v>1</v>
      </c>
      <c r="G111" s="169">
        <f t="shared" si="60"/>
        <v>5.1520000000000003E-3</v>
      </c>
      <c r="H111" s="329">
        <f t="shared" si="54"/>
        <v>0.184</v>
      </c>
      <c r="I111" s="339"/>
      <c r="J111" s="346">
        <v>192.02500000000001</v>
      </c>
      <c r="K111" s="103"/>
      <c r="L111" s="103">
        <v>215.06799999999998</v>
      </c>
      <c r="M111" s="225"/>
    </row>
    <row r="112" spans="1:16" ht="15.6" customHeight="1" x14ac:dyDescent="0.3">
      <c r="A112" s="218" t="s">
        <v>76</v>
      </c>
      <c r="B112" s="156">
        <v>28</v>
      </c>
      <c r="C112" s="103">
        <v>92</v>
      </c>
      <c r="D112" s="103">
        <v>2100</v>
      </c>
      <c r="E112" s="214" t="s">
        <v>75</v>
      </c>
      <c r="F112" s="215">
        <v>1</v>
      </c>
      <c r="G112" s="91">
        <f t="shared" si="60"/>
        <v>5.4095999999999997E-3</v>
      </c>
      <c r="H112" s="329">
        <f t="shared" si="54"/>
        <v>0.19320000000000001</v>
      </c>
      <c r="I112" s="339"/>
      <c r="J112" s="346">
        <v>201.625</v>
      </c>
      <c r="K112" s="103"/>
      <c r="L112" s="103">
        <v>225.82</v>
      </c>
      <c r="M112" s="225"/>
    </row>
    <row r="113" spans="1:15" ht="14.4" customHeight="1" x14ac:dyDescent="0.3">
      <c r="A113" s="218" t="s">
        <v>76</v>
      </c>
      <c r="B113" s="156">
        <v>28</v>
      </c>
      <c r="C113" s="103">
        <v>92</v>
      </c>
      <c r="D113" s="103">
        <v>2200</v>
      </c>
      <c r="E113" s="214" t="s">
        <v>75</v>
      </c>
      <c r="F113" s="215">
        <v>1</v>
      </c>
      <c r="G113" s="91">
        <f t="shared" si="60"/>
        <v>5.6671999999999998E-3</v>
      </c>
      <c r="H113" s="329">
        <f t="shared" si="54"/>
        <v>0.2024</v>
      </c>
      <c r="I113" s="339"/>
      <c r="J113" s="346">
        <v>211.22499999999999</v>
      </c>
      <c r="K113" s="103"/>
      <c r="L113" s="103">
        <v>236.57199999999997</v>
      </c>
      <c r="M113" s="225"/>
    </row>
    <row r="114" spans="1:15" x14ac:dyDescent="0.3">
      <c r="A114" s="218" t="s">
        <v>76</v>
      </c>
      <c r="B114" s="156">
        <v>28</v>
      </c>
      <c r="C114" s="103">
        <v>92</v>
      </c>
      <c r="D114" s="103">
        <v>2300</v>
      </c>
      <c r="E114" s="214" t="s">
        <v>75</v>
      </c>
      <c r="F114" s="215">
        <v>1</v>
      </c>
      <c r="G114" s="91">
        <f t="shared" si="60"/>
        <v>5.9248E-3</v>
      </c>
      <c r="H114" s="329">
        <f t="shared" si="54"/>
        <v>0.21160000000000001</v>
      </c>
      <c r="I114" s="339"/>
      <c r="J114" s="346">
        <v>220</v>
      </c>
      <c r="K114" s="103"/>
      <c r="L114" s="103">
        <v>246.39999999999998</v>
      </c>
      <c r="M114" s="225"/>
    </row>
    <row r="115" spans="1:15" ht="15.6" customHeight="1" x14ac:dyDescent="0.3">
      <c r="A115" s="218" t="s">
        <v>76</v>
      </c>
      <c r="B115" s="156">
        <v>28</v>
      </c>
      <c r="C115" s="103">
        <v>92</v>
      </c>
      <c r="D115" s="103">
        <v>2400</v>
      </c>
      <c r="E115" s="214" t="s">
        <v>75</v>
      </c>
      <c r="F115" s="215">
        <v>1</v>
      </c>
      <c r="G115" s="29">
        <f t="shared" si="60"/>
        <v>6.1824000000000002E-3</v>
      </c>
      <c r="H115" s="329">
        <f t="shared" si="54"/>
        <v>0.2208</v>
      </c>
      <c r="I115" s="339"/>
      <c r="J115" s="346">
        <v>230.42500000000001</v>
      </c>
      <c r="K115" s="103"/>
      <c r="L115" s="103">
        <v>258.07599999999996</v>
      </c>
      <c r="M115" s="225"/>
    </row>
    <row r="116" spans="1:15" s="323" customFormat="1" ht="15.6" customHeight="1" x14ac:dyDescent="0.3">
      <c r="A116" s="218" t="s">
        <v>76</v>
      </c>
      <c r="B116" s="156">
        <v>28</v>
      </c>
      <c r="C116" s="103">
        <v>92</v>
      </c>
      <c r="D116" s="103">
        <v>2500</v>
      </c>
      <c r="E116" s="214" t="s">
        <v>75</v>
      </c>
      <c r="F116" s="215">
        <v>1</v>
      </c>
      <c r="G116" s="29">
        <f t="shared" si="60"/>
        <v>6.4400000000000004E-3</v>
      </c>
      <c r="H116" s="329">
        <f t="shared" si="54"/>
        <v>0.23</v>
      </c>
      <c r="I116" s="339"/>
      <c r="J116" s="346">
        <v>240.02500000000001</v>
      </c>
      <c r="K116" s="103"/>
      <c r="L116" s="103">
        <v>268.82799999999997</v>
      </c>
      <c r="M116" s="225"/>
      <c r="O116" s="324"/>
    </row>
    <row r="117" spans="1:15" ht="15.6" customHeight="1" x14ac:dyDescent="0.3">
      <c r="A117" s="218" t="s">
        <v>76</v>
      </c>
      <c r="B117" s="156">
        <v>28</v>
      </c>
      <c r="C117" s="103">
        <v>92</v>
      </c>
      <c r="D117" s="103">
        <v>2600</v>
      </c>
      <c r="E117" s="214" t="s">
        <v>75</v>
      </c>
      <c r="F117" s="215">
        <v>1</v>
      </c>
      <c r="G117" s="29">
        <f t="shared" si="60"/>
        <v>6.6975999999999997E-3</v>
      </c>
      <c r="H117" s="329">
        <f t="shared" si="54"/>
        <v>0.2392</v>
      </c>
      <c r="I117" s="339"/>
      <c r="J117" s="346">
        <v>250</v>
      </c>
      <c r="K117" s="103"/>
      <c r="L117" s="103">
        <v>280</v>
      </c>
      <c r="M117" s="225"/>
      <c r="N117" s="324"/>
    </row>
    <row r="118" spans="1:15" s="323" customFormat="1" ht="15.6" customHeight="1" x14ac:dyDescent="0.3">
      <c r="A118" s="218" t="s">
        <v>76</v>
      </c>
      <c r="B118" s="156">
        <v>28</v>
      </c>
      <c r="C118" s="103">
        <v>92</v>
      </c>
      <c r="D118" s="103">
        <v>2700</v>
      </c>
      <c r="E118" s="214" t="s">
        <v>75</v>
      </c>
      <c r="F118" s="215">
        <v>1</v>
      </c>
      <c r="G118" s="29">
        <f t="shared" si="60"/>
        <v>6.9551999999999999E-3</v>
      </c>
      <c r="H118" s="329">
        <f t="shared" si="54"/>
        <v>0.24840000000000001</v>
      </c>
      <c r="I118" s="339"/>
      <c r="J118" s="346">
        <v>259.22500000000002</v>
      </c>
      <c r="K118" s="103"/>
      <c r="L118" s="103">
        <v>290.33199999999999</v>
      </c>
      <c r="M118" s="225"/>
      <c r="O118" s="324"/>
    </row>
    <row r="119" spans="1:15" s="323" customFormat="1" ht="15.6" customHeight="1" x14ac:dyDescent="0.3">
      <c r="A119" s="218" t="s">
        <v>76</v>
      </c>
      <c r="B119" s="156">
        <v>28</v>
      </c>
      <c r="C119" s="103">
        <v>92</v>
      </c>
      <c r="D119" s="103">
        <v>2800</v>
      </c>
      <c r="E119" s="214" t="s">
        <v>75</v>
      </c>
      <c r="F119" s="215">
        <v>1</v>
      </c>
      <c r="G119" s="29">
        <f t="shared" si="60"/>
        <v>7.2128000000000001E-3</v>
      </c>
      <c r="H119" s="329">
        <f t="shared" si="54"/>
        <v>0.2576</v>
      </c>
      <c r="I119" s="339"/>
      <c r="J119" s="346">
        <v>268.75</v>
      </c>
      <c r="K119" s="103"/>
      <c r="L119" s="103">
        <v>301</v>
      </c>
      <c r="M119" s="225"/>
      <c r="N119" s="324"/>
      <c r="O119" s="324"/>
    </row>
    <row r="120" spans="1:15" ht="15.6" customHeight="1" x14ac:dyDescent="0.3">
      <c r="A120" s="218" t="s">
        <v>76</v>
      </c>
      <c r="B120" s="156">
        <v>28</v>
      </c>
      <c r="C120" s="103">
        <v>92</v>
      </c>
      <c r="D120" s="103">
        <v>2900</v>
      </c>
      <c r="E120" s="214" t="s">
        <v>75</v>
      </c>
      <c r="F120" s="215">
        <v>1</v>
      </c>
      <c r="G120" s="29">
        <f t="shared" si="60"/>
        <v>7.4704000000000003E-3</v>
      </c>
      <c r="H120" s="329">
        <f t="shared" si="54"/>
        <v>0.26679999999999998</v>
      </c>
      <c r="I120" s="339"/>
      <c r="J120" s="346">
        <v>280</v>
      </c>
      <c r="K120" s="103"/>
      <c r="L120" s="103">
        <v>313.59999999999997</v>
      </c>
      <c r="M120" s="225"/>
      <c r="N120" s="324"/>
    </row>
    <row r="121" spans="1:15" ht="15.6" customHeight="1" thickBot="1" x14ac:dyDescent="0.35">
      <c r="A121" s="220" t="s">
        <v>76</v>
      </c>
      <c r="B121" s="171">
        <v>28</v>
      </c>
      <c r="C121" s="114">
        <v>92</v>
      </c>
      <c r="D121" s="114">
        <v>3000</v>
      </c>
      <c r="E121" s="341" t="s">
        <v>75</v>
      </c>
      <c r="F121" s="172">
        <v>1</v>
      </c>
      <c r="G121" s="99">
        <f t="shared" si="60"/>
        <v>7.7279999999999996E-3</v>
      </c>
      <c r="H121" s="350">
        <f t="shared" si="54"/>
        <v>0.27600000000000002</v>
      </c>
      <c r="I121" s="342"/>
      <c r="J121" s="347">
        <v>288.03750000000002</v>
      </c>
      <c r="K121" s="114"/>
      <c r="L121" s="114">
        <v>322.60199999999998</v>
      </c>
      <c r="M121" s="225"/>
    </row>
    <row r="122" spans="1:15" ht="15.6" customHeight="1" x14ac:dyDescent="0.3">
      <c r="A122" s="200"/>
      <c r="B122" s="200"/>
      <c r="C122" s="200"/>
      <c r="D122" s="200"/>
      <c r="E122" s="200"/>
      <c r="F122" s="200"/>
      <c r="G122" s="200"/>
      <c r="H122" s="200"/>
      <c r="I122" s="328"/>
      <c r="J122" s="328"/>
      <c r="K122" s="328"/>
      <c r="L122" s="328"/>
      <c r="M122" s="225"/>
    </row>
    <row r="123" spans="1:15" s="323" customFormat="1" ht="15.6" customHeight="1" x14ac:dyDescent="0.3">
      <c r="A123" s="200"/>
      <c r="B123" s="200"/>
      <c r="C123" s="200"/>
      <c r="D123" s="200"/>
      <c r="E123" s="200"/>
      <c r="F123" s="200"/>
      <c r="G123" s="200"/>
      <c r="H123" s="200"/>
      <c r="I123" s="328"/>
      <c r="J123" s="328"/>
      <c r="K123" s="328"/>
      <c r="L123" s="328"/>
      <c r="M123" s="225"/>
      <c r="O123" s="324"/>
    </row>
    <row r="124" spans="1:15" s="323" customFormat="1" ht="10.199999999999999" customHeight="1" x14ac:dyDescent="0.3">
      <c r="A124" s="200"/>
      <c r="B124" s="200"/>
      <c r="C124" s="200"/>
      <c r="D124" s="200"/>
      <c r="E124" s="200"/>
      <c r="F124" s="200"/>
      <c r="G124" s="200"/>
      <c r="H124" s="200"/>
      <c r="I124" s="328"/>
      <c r="J124" s="328"/>
      <c r="K124" s="328"/>
      <c r="L124" s="328"/>
      <c r="M124" s="225"/>
      <c r="O124" s="324"/>
    </row>
    <row r="125" spans="1:15" ht="32.4" customHeight="1" x14ac:dyDescent="0.55000000000000004">
      <c r="A125" s="1083" t="s">
        <v>77</v>
      </c>
      <c r="B125" s="1084"/>
      <c r="C125" s="1084"/>
      <c r="D125" s="1084"/>
      <c r="E125" s="1084"/>
      <c r="F125" s="1084"/>
      <c r="G125" s="1084"/>
      <c r="H125" s="1084"/>
      <c r="I125" s="1084"/>
      <c r="J125" s="1084"/>
      <c r="K125" s="1084"/>
      <c r="L125" s="1085"/>
      <c r="M125" s="225"/>
    </row>
    <row r="126" spans="1:15" ht="26.4" customHeight="1" x14ac:dyDescent="0.3">
      <c r="A126" s="201" t="s">
        <v>1</v>
      </c>
      <c r="B126" s="202" t="s">
        <v>2</v>
      </c>
      <c r="C126" s="203" t="s">
        <v>3</v>
      </c>
      <c r="D126" s="203" t="s">
        <v>4</v>
      </c>
      <c r="E126" s="204" t="s">
        <v>5</v>
      </c>
      <c r="F126" s="1076" t="s">
        <v>18</v>
      </c>
      <c r="G126" s="1077"/>
      <c r="H126" s="1078"/>
      <c r="I126" s="1081" t="s">
        <v>129</v>
      </c>
      <c r="J126" s="1082"/>
      <c r="K126" s="1076" t="s">
        <v>132</v>
      </c>
      <c r="L126" s="1078"/>
      <c r="M126" s="225"/>
    </row>
    <row r="127" spans="1:15" ht="15.6" customHeight="1" thickBot="1" x14ac:dyDescent="0.35">
      <c r="A127" s="205"/>
      <c r="B127" s="206" t="s">
        <v>8</v>
      </c>
      <c r="C127" s="207" t="s">
        <v>8</v>
      </c>
      <c r="D127" s="207" t="s">
        <v>8</v>
      </c>
      <c r="E127" s="208"/>
      <c r="F127" s="209" t="s">
        <v>9</v>
      </c>
      <c r="G127" s="210" t="s">
        <v>10</v>
      </c>
      <c r="H127" s="211" t="s">
        <v>21</v>
      </c>
      <c r="I127" s="332" t="s">
        <v>130</v>
      </c>
      <c r="J127" s="332" t="s">
        <v>131</v>
      </c>
      <c r="K127" s="332" t="s">
        <v>130</v>
      </c>
      <c r="L127" s="332" t="s">
        <v>131</v>
      </c>
      <c r="M127" s="225">
        <v>88</v>
      </c>
    </row>
    <row r="128" spans="1:15" ht="15.6" customHeight="1" x14ac:dyDescent="0.3">
      <c r="A128" s="212" t="s">
        <v>78</v>
      </c>
      <c r="B128" s="213">
        <v>15</v>
      </c>
      <c r="C128" s="104">
        <v>96</v>
      </c>
      <c r="D128" s="104">
        <v>1000</v>
      </c>
      <c r="E128" s="214" t="s">
        <v>133</v>
      </c>
      <c r="F128" s="215">
        <v>10</v>
      </c>
      <c r="G128" s="216">
        <f t="shared" ref="G128:G207" si="61">B128*C128*D128/1000000000*F128</f>
        <v>1.4400000000000001E-2</v>
      </c>
      <c r="H128" s="217">
        <f>D128*M68/1000000*F128</f>
        <v>0.87999999999999989</v>
      </c>
      <c r="I128" s="170"/>
      <c r="J128" s="103">
        <v>1021.9430000000001</v>
      </c>
      <c r="K128" s="170"/>
      <c r="L128" s="103">
        <v>1179.165</v>
      </c>
      <c r="M128" s="225">
        <v>88</v>
      </c>
    </row>
    <row r="129" spans="1:13" ht="15.6" customHeight="1" x14ac:dyDescent="0.3">
      <c r="A129" s="212" t="s">
        <v>78</v>
      </c>
      <c r="B129" s="213">
        <v>15</v>
      </c>
      <c r="C129" s="104">
        <v>96</v>
      </c>
      <c r="D129" s="104">
        <v>1100</v>
      </c>
      <c r="E129" s="214" t="s">
        <v>133</v>
      </c>
      <c r="F129" s="215">
        <v>10</v>
      </c>
      <c r="G129" s="216">
        <f t="shared" si="61"/>
        <v>1.584E-2</v>
      </c>
      <c r="H129" s="217">
        <f>D129*M69/1000000*F129</f>
        <v>0.96799999999999997</v>
      </c>
      <c r="I129" s="170"/>
      <c r="J129" s="103">
        <v>1124.1373000000001</v>
      </c>
      <c r="K129" s="170"/>
      <c r="L129" s="103">
        <v>1297.0815000000002</v>
      </c>
      <c r="M129" s="225">
        <v>88</v>
      </c>
    </row>
    <row r="130" spans="1:13" ht="15.6" customHeight="1" x14ac:dyDescent="0.3">
      <c r="A130" s="212" t="s">
        <v>78</v>
      </c>
      <c r="B130" s="213">
        <v>15</v>
      </c>
      <c r="C130" s="103">
        <v>96</v>
      </c>
      <c r="D130" s="103">
        <v>1200</v>
      </c>
      <c r="E130" s="214" t="s">
        <v>133</v>
      </c>
      <c r="F130" s="215">
        <v>10</v>
      </c>
      <c r="G130" s="169">
        <f t="shared" si="61"/>
        <v>1.728E-2</v>
      </c>
      <c r="H130" s="170">
        <f>D130*M69/1000000*F130</f>
        <v>1.056</v>
      </c>
      <c r="I130" s="170"/>
      <c r="J130" s="103">
        <v>1226.3316000000002</v>
      </c>
      <c r="K130" s="170"/>
      <c r="L130" s="103">
        <v>1414.998</v>
      </c>
      <c r="M130" s="225">
        <v>88</v>
      </c>
    </row>
    <row r="131" spans="1:13" ht="15.6" customHeight="1" x14ac:dyDescent="0.3">
      <c r="A131" s="212" t="s">
        <v>78</v>
      </c>
      <c r="B131" s="213">
        <v>15</v>
      </c>
      <c r="C131" s="103">
        <v>96</v>
      </c>
      <c r="D131" s="103">
        <v>1300</v>
      </c>
      <c r="E131" s="214" t="s">
        <v>133</v>
      </c>
      <c r="F131" s="215">
        <v>10</v>
      </c>
      <c r="G131" s="169">
        <f t="shared" si="61"/>
        <v>1.8720000000000001E-2</v>
      </c>
      <c r="H131" s="170">
        <f>D131*M70/1000000*F131</f>
        <v>1.1440000000000001</v>
      </c>
      <c r="I131" s="170"/>
      <c r="J131" s="103">
        <v>1328.5259000000001</v>
      </c>
      <c r="K131" s="170"/>
      <c r="L131" s="103">
        <v>1532.9145000000001</v>
      </c>
      <c r="M131" s="225">
        <v>88</v>
      </c>
    </row>
    <row r="132" spans="1:13" ht="15.6" customHeight="1" x14ac:dyDescent="0.3">
      <c r="A132" s="212" t="s">
        <v>78</v>
      </c>
      <c r="B132" s="213">
        <v>15</v>
      </c>
      <c r="C132" s="103">
        <v>96</v>
      </c>
      <c r="D132" s="103">
        <v>1400</v>
      </c>
      <c r="E132" s="214" t="s">
        <v>133</v>
      </c>
      <c r="F132" s="215">
        <v>10</v>
      </c>
      <c r="G132" s="169">
        <f t="shared" si="61"/>
        <v>2.0160000000000001E-2</v>
      </c>
      <c r="H132" s="170">
        <f>D132*M71/1000000*F132</f>
        <v>1.232</v>
      </c>
      <c r="I132" s="170"/>
      <c r="J132" s="103">
        <v>1430.7202000000002</v>
      </c>
      <c r="K132" s="170"/>
      <c r="L132" s="103">
        <v>1650.8310000000001</v>
      </c>
      <c r="M132" s="225">
        <v>88</v>
      </c>
    </row>
    <row r="133" spans="1:13" ht="15.6" customHeight="1" x14ac:dyDescent="0.3">
      <c r="A133" s="212" t="s">
        <v>78</v>
      </c>
      <c r="B133" s="213">
        <v>15</v>
      </c>
      <c r="C133" s="103">
        <v>96</v>
      </c>
      <c r="D133" s="103">
        <v>1500</v>
      </c>
      <c r="E133" s="214" t="s">
        <v>133</v>
      </c>
      <c r="F133" s="215">
        <v>10</v>
      </c>
      <c r="G133" s="169">
        <f t="shared" si="61"/>
        <v>2.1600000000000001E-2</v>
      </c>
      <c r="H133" s="170">
        <f>D133*M70/1000000*F133</f>
        <v>1.32</v>
      </c>
      <c r="I133" s="170"/>
      <c r="J133" s="103">
        <v>1532.9145000000003</v>
      </c>
      <c r="K133" s="170"/>
      <c r="L133" s="103">
        <v>1768.7475000000004</v>
      </c>
      <c r="M133" s="225">
        <v>88</v>
      </c>
    </row>
    <row r="134" spans="1:13" ht="15.6" customHeight="1" x14ac:dyDescent="0.3">
      <c r="A134" s="212" t="s">
        <v>78</v>
      </c>
      <c r="B134" s="213">
        <v>15</v>
      </c>
      <c r="C134" s="103">
        <v>96</v>
      </c>
      <c r="D134" s="103">
        <v>1600</v>
      </c>
      <c r="E134" s="214" t="s">
        <v>133</v>
      </c>
      <c r="F134" s="215">
        <v>10</v>
      </c>
      <c r="G134" s="169">
        <f t="shared" si="61"/>
        <v>2.3040000000000001E-2</v>
      </c>
      <c r="H134" s="170">
        <f>D134*M71/1000000*F134</f>
        <v>1.4080000000000001</v>
      </c>
      <c r="I134" s="170"/>
      <c r="J134" s="103">
        <v>1635.1088000000002</v>
      </c>
      <c r="K134" s="170"/>
      <c r="L134" s="103">
        <v>1886.6640000000002</v>
      </c>
      <c r="M134" s="225">
        <v>88</v>
      </c>
    </row>
    <row r="135" spans="1:13" ht="15.6" customHeight="1" x14ac:dyDescent="0.3">
      <c r="A135" s="212" t="s">
        <v>78</v>
      </c>
      <c r="B135" s="213">
        <v>15</v>
      </c>
      <c r="C135" s="103">
        <v>96</v>
      </c>
      <c r="D135" s="103">
        <v>1700</v>
      </c>
      <c r="E135" s="214" t="s">
        <v>133</v>
      </c>
      <c r="F135" s="215">
        <v>10</v>
      </c>
      <c r="G135" s="169">
        <f t="shared" si="61"/>
        <v>2.4480000000000002E-2</v>
      </c>
      <c r="H135" s="170">
        <f>D135*M72/1000000*F135</f>
        <v>1.496</v>
      </c>
      <c r="I135" s="170"/>
      <c r="J135" s="103">
        <v>1737.3031000000001</v>
      </c>
      <c r="K135" s="170"/>
      <c r="L135" s="103">
        <v>2004.5805</v>
      </c>
      <c r="M135" s="225">
        <v>88</v>
      </c>
    </row>
    <row r="136" spans="1:13" ht="15.6" customHeight="1" x14ac:dyDescent="0.3">
      <c r="A136" s="212" t="s">
        <v>78</v>
      </c>
      <c r="B136" s="213">
        <v>15</v>
      </c>
      <c r="C136" s="103">
        <v>96</v>
      </c>
      <c r="D136" s="103">
        <v>1800</v>
      </c>
      <c r="E136" s="214" t="s">
        <v>133</v>
      </c>
      <c r="F136" s="215">
        <v>10</v>
      </c>
      <c r="G136" s="169">
        <f t="shared" si="61"/>
        <v>2.5920000000000002E-2</v>
      </c>
      <c r="H136" s="170">
        <f>D136*M73/1000000*F136</f>
        <v>1.5840000000000001</v>
      </c>
      <c r="I136" s="170"/>
      <c r="J136" s="103">
        <v>1933.0974000000001</v>
      </c>
      <c r="K136" s="170"/>
      <c r="L136" s="103">
        <v>2230.4970000000003</v>
      </c>
      <c r="M136" s="225">
        <v>88</v>
      </c>
    </row>
    <row r="137" spans="1:13" ht="15.6" customHeight="1" x14ac:dyDescent="0.3">
      <c r="A137" s="212" t="s">
        <v>78</v>
      </c>
      <c r="B137" s="213">
        <v>15</v>
      </c>
      <c r="C137" s="103">
        <v>96</v>
      </c>
      <c r="D137" s="103">
        <v>1900</v>
      </c>
      <c r="E137" s="214" t="s">
        <v>133</v>
      </c>
      <c r="F137" s="215">
        <v>10</v>
      </c>
      <c r="G137" s="169">
        <f t="shared" si="61"/>
        <v>2.7360000000000002E-2</v>
      </c>
      <c r="H137" s="170">
        <f>D137*M73/1000000*F137</f>
        <v>1.6719999999999999</v>
      </c>
      <c r="I137" s="170"/>
      <c r="J137" s="103">
        <v>2040.4917000000003</v>
      </c>
      <c r="K137" s="170"/>
      <c r="L137" s="103">
        <v>2354.4135000000001</v>
      </c>
      <c r="M137" s="225">
        <v>88</v>
      </c>
    </row>
    <row r="138" spans="1:13" ht="15.6" customHeight="1" x14ac:dyDescent="0.3">
      <c r="A138" s="212" t="s">
        <v>78</v>
      </c>
      <c r="B138" s="213">
        <v>15</v>
      </c>
      <c r="C138" s="103">
        <v>96</v>
      </c>
      <c r="D138" s="103">
        <v>2000</v>
      </c>
      <c r="E138" s="214" t="s">
        <v>133</v>
      </c>
      <c r="F138" s="215">
        <v>10</v>
      </c>
      <c r="G138" s="169">
        <f t="shared" si="61"/>
        <v>2.8800000000000003E-2</v>
      </c>
      <c r="H138" s="170">
        <f>D138*M74/1000000*F138</f>
        <v>1.7599999999999998</v>
      </c>
      <c r="I138" s="170"/>
      <c r="J138" s="103">
        <v>3291.8860000000004</v>
      </c>
      <c r="K138" s="170"/>
      <c r="L138" s="103">
        <v>3798.3300000000004</v>
      </c>
      <c r="M138" s="225">
        <v>88</v>
      </c>
    </row>
    <row r="139" spans="1:13" ht="15.6" customHeight="1" x14ac:dyDescent="0.3">
      <c r="A139" s="212" t="s">
        <v>78</v>
      </c>
      <c r="B139" s="213">
        <v>15</v>
      </c>
      <c r="C139" s="103">
        <v>96</v>
      </c>
      <c r="D139" s="103">
        <v>2100</v>
      </c>
      <c r="E139" s="214" t="s">
        <v>133</v>
      </c>
      <c r="F139" s="215">
        <v>10</v>
      </c>
      <c r="G139" s="169">
        <f t="shared" si="61"/>
        <v>3.0240000000000003E-2</v>
      </c>
      <c r="H139" s="170">
        <f>D139*M75/1000000*F139</f>
        <v>1.8479999999999999</v>
      </c>
      <c r="I139" s="170"/>
      <c r="J139" s="103">
        <v>3456.4803000000002</v>
      </c>
      <c r="K139" s="170"/>
      <c r="L139" s="103">
        <v>3988.2465000000002</v>
      </c>
      <c r="M139" s="225">
        <v>88</v>
      </c>
    </row>
    <row r="140" spans="1:13" ht="15.6" customHeight="1" x14ac:dyDescent="0.3">
      <c r="A140" s="212" t="s">
        <v>78</v>
      </c>
      <c r="B140" s="156">
        <v>15</v>
      </c>
      <c r="C140" s="103">
        <v>96</v>
      </c>
      <c r="D140" s="103">
        <v>2200</v>
      </c>
      <c r="E140" s="214" t="s">
        <v>133</v>
      </c>
      <c r="F140" s="215">
        <v>10</v>
      </c>
      <c r="G140" s="169">
        <f t="shared" si="61"/>
        <v>3.168E-2</v>
      </c>
      <c r="H140" s="170">
        <f t="shared" ref="H140:H145" si="62">D140*M75/1000000*F140</f>
        <v>1.9359999999999999</v>
      </c>
      <c r="I140" s="170"/>
      <c r="J140" s="103">
        <v>3621.0746000000008</v>
      </c>
      <c r="K140" s="170"/>
      <c r="L140" s="103">
        <v>4178.1630000000005</v>
      </c>
      <c r="M140" s="225">
        <v>88</v>
      </c>
    </row>
    <row r="141" spans="1:13" ht="15.6" customHeight="1" x14ac:dyDescent="0.3">
      <c r="A141" s="212" t="s">
        <v>78</v>
      </c>
      <c r="B141" s="156">
        <v>15</v>
      </c>
      <c r="C141" s="103">
        <v>96</v>
      </c>
      <c r="D141" s="103">
        <v>2300</v>
      </c>
      <c r="E141" s="214" t="s">
        <v>133</v>
      </c>
      <c r="F141" s="215">
        <v>10</v>
      </c>
      <c r="G141" s="169">
        <f t="shared" si="61"/>
        <v>3.3119999999999997E-2</v>
      </c>
      <c r="H141" s="170">
        <f t="shared" si="62"/>
        <v>2.024</v>
      </c>
      <c r="I141" s="170"/>
      <c r="J141" s="103">
        <v>3785.6689000000001</v>
      </c>
      <c r="K141" s="170"/>
      <c r="L141" s="103">
        <v>4368.0794999999998</v>
      </c>
      <c r="M141" s="225">
        <v>88</v>
      </c>
    </row>
    <row r="142" spans="1:13" ht="15.6" customHeight="1" x14ac:dyDescent="0.3">
      <c r="A142" s="212" t="s">
        <v>78</v>
      </c>
      <c r="B142" s="156">
        <v>15</v>
      </c>
      <c r="C142" s="103">
        <v>96</v>
      </c>
      <c r="D142" s="103">
        <v>2400</v>
      </c>
      <c r="E142" s="214" t="s">
        <v>133</v>
      </c>
      <c r="F142" s="215">
        <v>10</v>
      </c>
      <c r="G142" s="169">
        <f t="shared" si="61"/>
        <v>3.456E-2</v>
      </c>
      <c r="H142" s="170">
        <f t="shared" si="62"/>
        <v>2.1120000000000001</v>
      </c>
      <c r="I142" s="170"/>
      <c r="J142" s="103">
        <v>3950.2631999999999</v>
      </c>
      <c r="K142" s="170"/>
      <c r="L142" s="103">
        <v>4557.9959999999992</v>
      </c>
      <c r="M142" s="225">
        <v>88</v>
      </c>
    </row>
    <row r="143" spans="1:13" ht="15.6" customHeight="1" x14ac:dyDescent="0.3">
      <c r="A143" s="212" t="s">
        <v>78</v>
      </c>
      <c r="B143" s="156">
        <v>15</v>
      </c>
      <c r="C143" s="103">
        <v>96</v>
      </c>
      <c r="D143" s="103">
        <v>2500</v>
      </c>
      <c r="E143" s="214" t="s">
        <v>133</v>
      </c>
      <c r="F143" s="215">
        <v>10</v>
      </c>
      <c r="G143" s="169">
        <f t="shared" si="61"/>
        <v>3.5999999999999997E-2</v>
      </c>
      <c r="H143" s="170">
        <f t="shared" si="62"/>
        <v>2.2000000000000002</v>
      </c>
      <c r="I143" s="170"/>
      <c r="J143" s="103">
        <v>4114.857500000001</v>
      </c>
      <c r="K143" s="170"/>
      <c r="L143" s="103">
        <v>4747.9125000000004</v>
      </c>
      <c r="M143" s="225">
        <v>88</v>
      </c>
    </row>
    <row r="144" spans="1:13" ht="15.6" customHeight="1" x14ac:dyDescent="0.3">
      <c r="A144" s="212" t="s">
        <v>78</v>
      </c>
      <c r="B144" s="156">
        <v>15</v>
      </c>
      <c r="C144" s="103">
        <v>96</v>
      </c>
      <c r="D144" s="103">
        <v>2600</v>
      </c>
      <c r="E144" s="214" t="s">
        <v>133</v>
      </c>
      <c r="F144" s="215">
        <v>10</v>
      </c>
      <c r="G144" s="169">
        <f t="shared" si="61"/>
        <v>3.7440000000000001E-2</v>
      </c>
      <c r="H144" s="170">
        <f t="shared" si="62"/>
        <v>2.2880000000000003</v>
      </c>
      <c r="I144" s="170"/>
      <c r="J144" s="103">
        <v>4279.4517999999998</v>
      </c>
      <c r="K144" s="170"/>
      <c r="L144" s="103">
        <v>4937.8289999999997</v>
      </c>
      <c r="M144" s="225">
        <v>88</v>
      </c>
    </row>
    <row r="145" spans="1:13" ht="15.6" customHeight="1" x14ac:dyDescent="0.3">
      <c r="A145" s="212" t="s">
        <v>78</v>
      </c>
      <c r="B145" s="156">
        <v>15</v>
      </c>
      <c r="C145" s="103">
        <v>96</v>
      </c>
      <c r="D145" s="103">
        <v>2700</v>
      </c>
      <c r="E145" s="214" t="s">
        <v>133</v>
      </c>
      <c r="F145" s="215">
        <v>10</v>
      </c>
      <c r="G145" s="169">
        <f t="shared" si="61"/>
        <v>3.8879999999999998E-2</v>
      </c>
      <c r="H145" s="170">
        <f t="shared" si="62"/>
        <v>2.3759999999999999</v>
      </c>
      <c r="I145" s="170"/>
      <c r="J145" s="103">
        <v>4444.0461000000005</v>
      </c>
      <c r="K145" s="170"/>
      <c r="L145" s="103">
        <v>5127.7455000000009</v>
      </c>
      <c r="M145" s="225">
        <v>88</v>
      </c>
    </row>
    <row r="146" spans="1:13" ht="15.6" customHeight="1" x14ac:dyDescent="0.3">
      <c r="A146" s="212" t="s">
        <v>78</v>
      </c>
      <c r="B146" s="156">
        <v>15</v>
      </c>
      <c r="C146" s="103">
        <v>96</v>
      </c>
      <c r="D146" s="103">
        <v>2800</v>
      </c>
      <c r="E146" s="214" t="s">
        <v>133</v>
      </c>
      <c r="F146" s="215">
        <v>10</v>
      </c>
      <c r="G146" s="169">
        <f t="shared" si="61"/>
        <v>4.0320000000000002E-2</v>
      </c>
      <c r="H146" s="170">
        <f>D146*M79/1000000*F146</f>
        <v>2.464</v>
      </c>
      <c r="I146" s="170"/>
      <c r="J146" s="103">
        <v>4608.6404000000002</v>
      </c>
      <c r="K146" s="170"/>
      <c r="L146" s="103">
        <v>5317.6620000000003</v>
      </c>
      <c r="M146" s="225">
        <v>88</v>
      </c>
    </row>
    <row r="147" spans="1:13" ht="15.6" customHeight="1" x14ac:dyDescent="0.3">
      <c r="A147" s="212" t="s">
        <v>78</v>
      </c>
      <c r="B147" s="156">
        <v>15</v>
      </c>
      <c r="C147" s="103">
        <v>96</v>
      </c>
      <c r="D147" s="103">
        <v>2900</v>
      </c>
      <c r="E147" s="214" t="s">
        <v>133</v>
      </c>
      <c r="F147" s="215">
        <v>10</v>
      </c>
      <c r="G147" s="169">
        <f t="shared" si="61"/>
        <v>4.1759999999999999E-2</v>
      </c>
      <c r="H147" s="170">
        <f>D147*M80/1000000*F147</f>
        <v>2.5519999999999996</v>
      </c>
      <c r="I147" s="170"/>
      <c r="J147" s="103">
        <v>4773.2347</v>
      </c>
      <c r="K147" s="170"/>
      <c r="L147" s="103">
        <v>5507.5784999999996</v>
      </c>
      <c r="M147" s="225">
        <v>88</v>
      </c>
    </row>
    <row r="148" spans="1:13" ht="15.6" customHeight="1" thickBot="1" x14ac:dyDescent="0.35">
      <c r="A148" s="220" t="s">
        <v>78</v>
      </c>
      <c r="B148" s="171">
        <v>15</v>
      </c>
      <c r="C148" s="114">
        <v>96</v>
      </c>
      <c r="D148" s="114">
        <v>3000</v>
      </c>
      <c r="E148" s="221" t="s">
        <v>133</v>
      </c>
      <c r="F148" s="172">
        <v>10</v>
      </c>
      <c r="G148" s="173">
        <f t="shared" si="61"/>
        <v>4.3200000000000002E-2</v>
      </c>
      <c r="H148" s="174">
        <f>D148*M81/1000000*F148</f>
        <v>2.64</v>
      </c>
      <c r="I148" s="174"/>
      <c r="J148" s="114">
        <v>4937.8290000000006</v>
      </c>
      <c r="K148" s="174"/>
      <c r="L148" s="114">
        <v>5697.4950000000008</v>
      </c>
      <c r="M148" s="225">
        <v>88</v>
      </c>
    </row>
    <row r="149" spans="1:13" x14ac:dyDescent="0.3">
      <c r="A149" s="212" t="s">
        <v>78</v>
      </c>
      <c r="B149" s="213">
        <v>15</v>
      </c>
      <c r="C149" s="104">
        <v>96</v>
      </c>
      <c r="D149" s="104">
        <v>1000</v>
      </c>
      <c r="E149" s="214" t="s">
        <v>134</v>
      </c>
      <c r="F149" s="215">
        <v>10</v>
      </c>
      <c r="G149" s="216">
        <f t="shared" si="61"/>
        <v>1.4400000000000001E-2</v>
      </c>
      <c r="H149" s="217">
        <f>D149*M149/1000000*F149</f>
        <v>0.87999999999999989</v>
      </c>
      <c r="I149" s="217"/>
      <c r="J149" s="104">
        <v>904.9430000000001</v>
      </c>
      <c r="K149" s="104"/>
      <c r="L149" s="104">
        <v>1044.165</v>
      </c>
      <c r="M149" s="225">
        <v>88</v>
      </c>
    </row>
    <row r="150" spans="1:13" x14ac:dyDescent="0.3">
      <c r="A150" s="212" t="s">
        <v>78</v>
      </c>
      <c r="B150" s="213">
        <v>15</v>
      </c>
      <c r="C150" s="104">
        <v>96</v>
      </c>
      <c r="D150" s="104">
        <v>1100</v>
      </c>
      <c r="E150" s="214" t="s">
        <v>134</v>
      </c>
      <c r="F150" s="215">
        <v>10</v>
      </c>
      <c r="G150" s="216">
        <f t="shared" si="61"/>
        <v>1.584E-2</v>
      </c>
      <c r="H150" s="170">
        <f t="shared" ref="H150:H190" si="63">D150*M150/1000000*F150</f>
        <v>0.96799999999999997</v>
      </c>
      <c r="I150" s="170"/>
      <c r="J150" s="104">
        <v>995.43730000000005</v>
      </c>
      <c r="K150" s="103"/>
      <c r="L150" s="104">
        <v>1148.5815</v>
      </c>
      <c r="M150" s="225">
        <v>88</v>
      </c>
    </row>
    <row r="151" spans="1:13" x14ac:dyDescent="0.3">
      <c r="A151" s="212" t="s">
        <v>78</v>
      </c>
      <c r="B151" s="213">
        <v>15</v>
      </c>
      <c r="C151" s="103">
        <v>96</v>
      </c>
      <c r="D151" s="103">
        <v>1200</v>
      </c>
      <c r="E151" s="214" t="s">
        <v>134</v>
      </c>
      <c r="F151" s="215">
        <v>10</v>
      </c>
      <c r="G151" s="169">
        <f t="shared" si="61"/>
        <v>1.728E-2</v>
      </c>
      <c r="H151" s="170">
        <f t="shared" si="63"/>
        <v>1.056</v>
      </c>
      <c r="I151" s="170"/>
      <c r="J151" s="104">
        <v>1085.9316000000001</v>
      </c>
      <c r="K151" s="103"/>
      <c r="L151" s="104">
        <v>1252.998</v>
      </c>
      <c r="M151" s="225">
        <v>88</v>
      </c>
    </row>
    <row r="152" spans="1:13" x14ac:dyDescent="0.3">
      <c r="A152" s="212" t="s">
        <v>78</v>
      </c>
      <c r="B152" s="213">
        <v>15</v>
      </c>
      <c r="C152" s="103">
        <v>96</v>
      </c>
      <c r="D152" s="103">
        <v>1300</v>
      </c>
      <c r="E152" s="214" t="s">
        <v>134</v>
      </c>
      <c r="F152" s="215">
        <v>10</v>
      </c>
      <c r="G152" s="169">
        <f t="shared" si="61"/>
        <v>1.8720000000000001E-2</v>
      </c>
      <c r="H152" s="170">
        <f t="shared" si="63"/>
        <v>1.1440000000000001</v>
      </c>
      <c r="I152" s="170"/>
      <c r="J152" s="104">
        <v>1176.4259000000002</v>
      </c>
      <c r="K152" s="103"/>
      <c r="L152" s="104">
        <v>1357.4145000000001</v>
      </c>
      <c r="M152" s="225">
        <v>88</v>
      </c>
    </row>
    <row r="153" spans="1:13" x14ac:dyDescent="0.3">
      <c r="A153" s="212" t="s">
        <v>78</v>
      </c>
      <c r="B153" s="213">
        <v>15</v>
      </c>
      <c r="C153" s="103">
        <v>96</v>
      </c>
      <c r="D153" s="103">
        <v>1400</v>
      </c>
      <c r="E153" s="214" t="s">
        <v>134</v>
      </c>
      <c r="F153" s="215">
        <v>10</v>
      </c>
      <c r="G153" s="169">
        <f t="shared" si="61"/>
        <v>2.0160000000000001E-2</v>
      </c>
      <c r="H153" s="170">
        <f t="shared" si="63"/>
        <v>1.232</v>
      </c>
      <c r="I153" s="170"/>
      <c r="J153" s="104">
        <v>1266.9202</v>
      </c>
      <c r="K153" s="103"/>
      <c r="L153" s="104">
        <v>1461.8309999999999</v>
      </c>
      <c r="M153" s="225">
        <v>88</v>
      </c>
    </row>
    <row r="154" spans="1:13" x14ac:dyDescent="0.3">
      <c r="A154" s="212" t="s">
        <v>78</v>
      </c>
      <c r="B154" s="213">
        <v>15</v>
      </c>
      <c r="C154" s="103">
        <v>96</v>
      </c>
      <c r="D154" s="103">
        <v>1500</v>
      </c>
      <c r="E154" s="214" t="s">
        <v>134</v>
      </c>
      <c r="F154" s="215">
        <v>10</v>
      </c>
      <c r="G154" s="169">
        <f t="shared" si="61"/>
        <v>2.1600000000000001E-2</v>
      </c>
      <c r="H154" s="170">
        <f t="shared" si="63"/>
        <v>1.32</v>
      </c>
      <c r="I154" s="170"/>
      <c r="J154" s="104">
        <v>1357.4145000000003</v>
      </c>
      <c r="K154" s="103"/>
      <c r="L154" s="104">
        <v>1566.2475000000004</v>
      </c>
      <c r="M154" s="225">
        <v>88</v>
      </c>
    </row>
    <row r="155" spans="1:13" x14ac:dyDescent="0.3">
      <c r="A155" s="212" t="s">
        <v>78</v>
      </c>
      <c r="B155" s="213">
        <v>15</v>
      </c>
      <c r="C155" s="103">
        <v>96</v>
      </c>
      <c r="D155" s="103">
        <v>1600</v>
      </c>
      <c r="E155" s="214" t="s">
        <v>134</v>
      </c>
      <c r="F155" s="215">
        <v>10</v>
      </c>
      <c r="G155" s="169">
        <f t="shared" si="61"/>
        <v>2.3040000000000001E-2</v>
      </c>
      <c r="H155" s="170">
        <f t="shared" si="63"/>
        <v>1.4080000000000001</v>
      </c>
      <c r="I155" s="170"/>
      <c r="J155" s="104">
        <v>1447.9088000000002</v>
      </c>
      <c r="K155" s="103"/>
      <c r="L155" s="104">
        <v>1670.6640000000002</v>
      </c>
      <c r="M155" s="225">
        <v>88</v>
      </c>
    </row>
    <row r="156" spans="1:13" x14ac:dyDescent="0.3">
      <c r="A156" s="212" t="s">
        <v>78</v>
      </c>
      <c r="B156" s="213">
        <v>15</v>
      </c>
      <c r="C156" s="103">
        <v>96</v>
      </c>
      <c r="D156" s="103">
        <v>1700</v>
      </c>
      <c r="E156" s="214" t="s">
        <v>134</v>
      </c>
      <c r="F156" s="215">
        <v>10</v>
      </c>
      <c r="G156" s="169">
        <f t="shared" si="61"/>
        <v>2.4480000000000002E-2</v>
      </c>
      <c r="H156" s="170">
        <f t="shared" si="63"/>
        <v>1.496</v>
      </c>
      <c r="I156" s="170"/>
      <c r="J156" s="104">
        <v>1538.4031</v>
      </c>
      <c r="K156" s="103"/>
      <c r="L156" s="104">
        <v>1775.0805</v>
      </c>
      <c r="M156" s="225">
        <v>88</v>
      </c>
    </row>
    <row r="157" spans="1:13" x14ac:dyDescent="0.3">
      <c r="A157" s="212" t="s">
        <v>78</v>
      </c>
      <c r="B157" s="213">
        <v>15</v>
      </c>
      <c r="C157" s="103">
        <v>96</v>
      </c>
      <c r="D157" s="103">
        <v>1800</v>
      </c>
      <c r="E157" s="214" t="s">
        <v>134</v>
      </c>
      <c r="F157" s="215">
        <v>10</v>
      </c>
      <c r="G157" s="169">
        <f t="shared" si="61"/>
        <v>2.5920000000000002E-2</v>
      </c>
      <c r="H157" s="170">
        <f t="shared" si="63"/>
        <v>1.5840000000000001</v>
      </c>
      <c r="I157" s="170"/>
      <c r="J157" s="104">
        <v>1628.8974000000001</v>
      </c>
      <c r="K157" s="103"/>
      <c r="L157" s="104">
        <v>1879.4970000000001</v>
      </c>
      <c r="M157" s="225">
        <v>88</v>
      </c>
    </row>
    <row r="158" spans="1:13" x14ac:dyDescent="0.3">
      <c r="A158" s="212" t="s">
        <v>78</v>
      </c>
      <c r="B158" s="213">
        <v>15</v>
      </c>
      <c r="C158" s="103">
        <v>96</v>
      </c>
      <c r="D158" s="103">
        <v>1900</v>
      </c>
      <c r="E158" s="214" t="s">
        <v>134</v>
      </c>
      <c r="F158" s="215">
        <v>10</v>
      </c>
      <c r="G158" s="169">
        <f t="shared" si="61"/>
        <v>2.7360000000000002E-2</v>
      </c>
      <c r="H158" s="170">
        <f t="shared" si="63"/>
        <v>1.6719999999999999</v>
      </c>
      <c r="I158" s="170"/>
      <c r="J158" s="104">
        <v>1719.3916999999999</v>
      </c>
      <c r="K158" s="103"/>
      <c r="L158" s="104">
        <v>1983.9134999999999</v>
      </c>
      <c r="M158" s="225">
        <v>88</v>
      </c>
    </row>
    <row r="159" spans="1:13" x14ac:dyDescent="0.3">
      <c r="A159" s="212" t="s">
        <v>78</v>
      </c>
      <c r="B159" s="213">
        <v>15</v>
      </c>
      <c r="C159" s="103">
        <v>96</v>
      </c>
      <c r="D159" s="103">
        <v>2000</v>
      </c>
      <c r="E159" s="214" t="s">
        <v>134</v>
      </c>
      <c r="F159" s="215">
        <v>10</v>
      </c>
      <c r="G159" s="169">
        <f t="shared" si="61"/>
        <v>2.8800000000000003E-2</v>
      </c>
      <c r="H159" s="170">
        <f t="shared" si="63"/>
        <v>1.7599999999999998</v>
      </c>
      <c r="I159" s="170"/>
      <c r="J159" s="104">
        <v>2875.8860000000004</v>
      </c>
      <c r="K159" s="103"/>
      <c r="L159" s="104">
        <v>3318.3300000000004</v>
      </c>
      <c r="M159" s="225">
        <v>88</v>
      </c>
    </row>
    <row r="160" spans="1:13" x14ac:dyDescent="0.3">
      <c r="A160" s="212" t="s">
        <v>78</v>
      </c>
      <c r="B160" s="213">
        <v>15</v>
      </c>
      <c r="C160" s="103">
        <v>96</v>
      </c>
      <c r="D160" s="103">
        <v>2100</v>
      </c>
      <c r="E160" s="214" t="s">
        <v>134</v>
      </c>
      <c r="F160" s="215">
        <v>10</v>
      </c>
      <c r="G160" s="169">
        <f t="shared" si="61"/>
        <v>3.0240000000000003E-2</v>
      </c>
      <c r="H160" s="170">
        <f t="shared" si="63"/>
        <v>1.8479999999999999</v>
      </c>
      <c r="I160" s="170"/>
      <c r="J160" s="104">
        <v>3019.6803000000004</v>
      </c>
      <c r="K160" s="103"/>
      <c r="L160" s="104">
        <v>3484.2465000000002</v>
      </c>
      <c r="M160" s="225">
        <v>88</v>
      </c>
    </row>
    <row r="161" spans="1:13" x14ac:dyDescent="0.3">
      <c r="A161" s="212" t="s">
        <v>78</v>
      </c>
      <c r="B161" s="156">
        <v>15</v>
      </c>
      <c r="C161" s="103">
        <v>96</v>
      </c>
      <c r="D161" s="103">
        <v>2200</v>
      </c>
      <c r="E161" s="214" t="s">
        <v>134</v>
      </c>
      <c r="F161" s="215">
        <v>10</v>
      </c>
      <c r="G161" s="169">
        <f t="shared" si="61"/>
        <v>3.168E-2</v>
      </c>
      <c r="H161" s="170">
        <f t="shared" si="63"/>
        <v>1.9359999999999999</v>
      </c>
      <c r="I161" s="170"/>
      <c r="J161" s="104">
        <v>3163.4746000000009</v>
      </c>
      <c r="K161" s="103"/>
      <c r="L161" s="104">
        <v>3650.1630000000005</v>
      </c>
      <c r="M161" s="225">
        <v>88</v>
      </c>
    </row>
    <row r="162" spans="1:13" x14ac:dyDescent="0.3">
      <c r="A162" s="212" t="s">
        <v>78</v>
      </c>
      <c r="B162" s="156">
        <v>15</v>
      </c>
      <c r="C162" s="103">
        <v>96</v>
      </c>
      <c r="D162" s="103">
        <v>2300</v>
      </c>
      <c r="E162" s="214" t="s">
        <v>134</v>
      </c>
      <c r="F162" s="215">
        <v>10</v>
      </c>
      <c r="G162" s="169">
        <f t="shared" si="61"/>
        <v>3.3119999999999997E-2</v>
      </c>
      <c r="H162" s="170">
        <f t="shared" si="63"/>
        <v>2.024</v>
      </c>
      <c r="I162" s="170"/>
      <c r="J162" s="104">
        <v>3307.2689</v>
      </c>
      <c r="K162" s="103"/>
      <c r="L162" s="104">
        <v>3816.0794999999998</v>
      </c>
      <c r="M162" s="225">
        <v>88</v>
      </c>
    </row>
    <row r="163" spans="1:13" x14ac:dyDescent="0.3">
      <c r="A163" s="212" t="s">
        <v>78</v>
      </c>
      <c r="B163" s="156">
        <v>15</v>
      </c>
      <c r="C163" s="103">
        <v>96</v>
      </c>
      <c r="D163" s="103">
        <v>2400</v>
      </c>
      <c r="E163" s="214" t="s">
        <v>134</v>
      </c>
      <c r="F163" s="215">
        <v>10</v>
      </c>
      <c r="G163" s="169">
        <f t="shared" si="61"/>
        <v>3.456E-2</v>
      </c>
      <c r="H163" s="170">
        <f t="shared" si="63"/>
        <v>2.1120000000000001</v>
      </c>
      <c r="I163" s="170"/>
      <c r="J163" s="104">
        <v>3451.0632000000005</v>
      </c>
      <c r="K163" s="103"/>
      <c r="L163" s="104">
        <v>3981.9960000000001</v>
      </c>
      <c r="M163" s="225">
        <v>88</v>
      </c>
    </row>
    <row r="164" spans="1:13" x14ac:dyDescent="0.3">
      <c r="A164" s="212" t="s">
        <v>78</v>
      </c>
      <c r="B164" s="156">
        <v>15</v>
      </c>
      <c r="C164" s="103">
        <v>96</v>
      </c>
      <c r="D164" s="103">
        <v>2500</v>
      </c>
      <c r="E164" s="214" t="s">
        <v>134</v>
      </c>
      <c r="F164" s="215">
        <v>10</v>
      </c>
      <c r="G164" s="169">
        <f t="shared" si="61"/>
        <v>3.5999999999999997E-2</v>
      </c>
      <c r="H164" s="170">
        <f t="shared" si="63"/>
        <v>2.2000000000000002</v>
      </c>
      <c r="I164" s="170"/>
      <c r="J164" s="104">
        <v>3594.857500000001</v>
      </c>
      <c r="K164" s="103"/>
      <c r="L164" s="104">
        <v>4147.9125000000004</v>
      </c>
      <c r="M164" s="225">
        <v>88</v>
      </c>
    </row>
    <row r="165" spans="1:13" x14ac:dyDescent="0.3">
      <c r="A165" s="212" t="s">
        <v>78</v>
      </c>
      <c r="B165" s="156">
        <v>15</v>
      </c>
      <c r="C165" s="103">
        <v>96</v>
      </c>
      <c r="D165" s="103">
        <v>2600</v>
      </c>
      <c r="E165" s="214" t="s">
        <v>134</v>
      </c>
      <c r="F165" s="215">
        <v>10</v>
      </c>
      <c r="G165" s="169">
        <f t="shared" si="61"/>
        <v>3.7440000000000001E-2</v>
      </c>
      <c r="H165" s="170">
        <f t="shared" si="63"/>
        <v>2.2880000000000003</v>
      </c>
      <c r="I165" s="170"/>
      <c r="J165" s="104">
        <v>3738.6518000000005</v>
      </c>
      <c r="K165" s="103"/>
      <c r="L165" s="104">
        <v>4313.8290000000006</v>
      </c>
      <c r="M165" s="225">
        <v>88</v>
      </c>
    </row>
    <row r="166" spans="1:13" x14ac:dyDescent="0.3">
      <c r="A166" s="212" t="s">
        <v>78</v>
      </c>
      <c r="B166" s="156">
        <v>15</v>
      </c>
      <c r="C166" s="103">
        <v>96</v>
      </c>
      <c r="D166" s="103">
        <v>2700</v>
      </c>
      <c r="E166" s="214" t="s">
        <v>134</v>
      </c>
      <c r="F166" s="215">
        <v>10</v>
      </c>
      <c r="G166" s="169">
        <f t="shared" si="61"/>
        <v>3.8879999999999998E-2</v>
      </c>
      <c r="H166" s="170">
        <f t="shared" si="63"/>
        <v>2.3759999999999999</v>
      </c>
      <c r="I166" s="448"/>
      <c r="J166" s="104">
        <v>3882.4461000000006</v>
      </c>
      <c r="K166" s="449"/>
      <c r="L166" s="104">
        <v>4479.7455000000009</v>
      </c>
      <c r="M166" s="225">
        <v>88</v>
      </c>
    </row>
    <row r="167" spans="1:13" x14ac:dyDescent="0.3">
      <c r="A167" s="212" t="s">
        <v>78</v>
      </c>
      <c r="B167" s="156">
        <v>15</v>
      </c>
      <c r="C167" s="103">
        <v>96</v>
      </c>
      <c r="D167" s="103">
        <v>2800</v>
      </c>
      <c r="E167" s="214" t="s">
        <v>134</v>
      </c>
      <c r="F167" s="215">
        <v>10</v>
      </c>
      <c r="G167" s="169">
        <f t="shared" si="61"/>
        <v>4.0320000000000002E-2</v>
      </c>
      <c r="H167" s="170">
        <f t="shared" si="63"/>
        <v>2.464</v>
      </c>
      <c r="I167" s="448"/>
      <c r="J167" s="104">
        <v>4026.2404000000006</v>
      </c>
      <c r="K167" s="449"/>
      <c r="L167" s="104">
        <v>4645.6620000000003</v>
      </c>
      <c r="M167" s="225">
        <v>88</v>
      </c>
    </row>
    <row r="168" spans="1:13" x14ac:dyDescent="0.3">
      <c r="A168" s="212" t="s">
        <v>78</v>
      </c>
      <c r="B168" s="156">
        <v>15</v>
      </c>
      <c r="C168" s="103">
        <v>96</v>
      </c>
      <c r="D168" s="103">
        <v>2900</v>
      </c>
      <c r="E168" s="214" t="s">
        <v>134</v>
      </c>
      <c r="F168" s="215">
        <v>10</v>
      </c>
      <c r="G168" s="169">
        <f t="shared" si="61"/>
        <v>4.1759999999999999E-2</v>
      </c>
      <c r="H168" s="170">
        <f t="shared" si="63"/>
        <v>2.5519999999999996</v>
      </c>
      <c r="I168" s="448"/>
      <c r="J168" s="104">
        <v>4170.0347000000002</v>
      </c>
      <c r="K168" s="449"/>
      <c r="L168" s="104">
        <v>4811.5784999999996</v>
      </c>
      <c r="M168" s="225">
        <v>88</v>
      </c>
    </row>
    <row r="169" spans="1:13" ht="15" thickBot="1" x14ac:dyDescent="0.35">
      <c r="A169" s="220" t="s">
        <v>78</v>
      </c>
      <c r="B169" s="171">
        <v>15</v>
      </c>
      <c r="C169" s="114">
        <v>96</v>
      </c>
      <c r="D169" s="114">
        <v>3000</v>
      </c>
      <c r="E169" s="221" t="s">
        <v>134</v>
      </c>
      <c r="F169" s="172">
        <v>10</v>
      </c>
      <c r="G169" s="173">
        <f t="shared" si="61"/>
        <v>4.3200000000000002E-2</v>
      </c>
      <c r="H169" s="174">
        <f t="shared" si="63"/>
        <v>2.64</v>
      </c>
      <c r="I169" s="450"/>
      <c r="J169" s="114">
        <v>4313.8290000000006</v>
      </c>
      <c r="K169" s="451"/>
      <c r="L169" s="114">
        <v>4977.4950000000008</v>
      </c>
      <c r="M169" s="225">
        <v>88</v>
      </c>
    </row>
    <row r="170" spans="1:13" x14ac:dyDescent="0.3">
      <c r="A170" s="212" t="s">
        <v>78</v>
      </c>
      <c r="B170" s="213">
        <v>15</v>
      </c>
      <c r="C170" s="104">
        <v>96</v>
      </c>
      <c r="D170" s="104">
        <v>1000</v>
      </c>
      <c r="E170" s="214" t="s">
        <v>135</v>
      </c>
      <c r="F170" s="215">
        <v>10</v>
      </c>
      <c r="G170" s="216">
        <f t="shared" si="61"/>
        <v>1.4400000000000001E-2</v>
      </c>
      <c r="H170" s="217">
        <f t="shared" si="63"/>
        <v>0.87999999999999989</v>
      </c>
      <c r="I170" s="217"/>
      <c r="J170" s="104">
        <v>534.98900000000003</v>
      </c>
      <c r="K170" s="104"/>
      <c r="L170" s="104">
        <v>617.29499999999996</v>
      </c>
      <c r="M170" s="225">
        <v>88</v>
      </c>
    </row>
    <row r="171" spans="1:13" x14ac:dyDescent="0.3">
      <c r="A171" s="212" t="s">
        <v>78</v>
      </c>
      <c r="B171" s="213">
        <v>15</v>
      </c>
      <c r="C171" s="104">
        <v>96</v>
      </c>
      <c r="D171" s="104">
        <v>1100</v>
      </c>
      <c r="E171" s="214" t="s">
        <v>135</v>
      </c>
      <c r="F171" s="215">
        <v>10</v>
      </c>
      <c r="G171" s="216">
        <f t="shared" si="61"/>
        <v>1.584E-2</v>
      </c>
      <c r="H171" s="170">
        <f t="shared" si="63"/>
        <v>0.96799999999999997</v>
      </c>
      <c r="I171" s="170"/>
      <c r="J171" s="104">
        <v>588.48400000000004</v>
      </c>
      <c r="K171" s="103"/>
      <c r="L171" s="104">
        <v>679.02</v>
      </c>
      <c r="M171" s="225">
        <v>88</v>
      </c>
    </row>
    <row r="172" spans="1:13" x14ac:dyDescent="0.3">
      <c r="A172" s="212" t="s">
        <v>78</v>
      </c>
      <c r="B172" s="213">
        <v>15</v>
      </c>
      <c r="C172" s="103">
        <v>96</v>
      </c>
      <c r="D172" s="103">
        <v>1200</v>
      </c>
      <c r="E172" s="214" t="s">
        <v>135</v>
      </c>
      <c r="F172" s="215">
        <v>10</v>
      </c>
      <c r="G172" s="169">
        <f t="shared" si="61"/>
        <v>1.728E-2</v>
      </c>
      <c r="H172" s="170">
        <f t="shared" si="63"/>
        <v>1.056</v>
      </c>
      <c r="I172" s="170"/>
      <c r="J172" s="104">
        <v>641.97900000000004</v>
      </c>
      <c r="K172" s="103"/>
      <c r="L172" s="104">
        <v>740.745</v>
      </c>
      <c r="M172" s="225">
        <v>88</v>
      </c>
    </row>
    <row r="173" spans="1:13" x14ac:dyDescent="0.3">
      <c r="A173" s="212" t="s">
        <v>78</v>
      </c>
      <c r="B173" s="213">
        <v>15</v>
      </c>
      <c r="C173" s="103">
        <v>96</v>
      </c>
      <c r="D173" s="103">
        <v>1300</v>
      </c>
      <c r="E173" s="214" t="s">
        <v>135</v>
      </c>
      <c r="F173" s="215">
        <v>10</v>
      </c>
      <c r="G173" s="169">
        <f t="shared" si="61"/>
        <v>1.8720000000000001E-2</v>
      </c>
      <c r="H173" s="170">
        <f t="shared" si="63"/>
        <v>1.1440000000000001</v>
      </c>
      <c r="I173" s="170"/>
      <c r="J173" s="104">
        <v>695.47400000000005</v>
      </c>
      <c r="K173" s="103"/>
      <c r="L173" s="104">
        <v>802.47</v>
      </c>
      <c r="M173" s="225">
        <v>88</v>
      </c>
    </row>
    <row r="174" spans="1:13" x14ac:dyDescent="0.3">
      <c r="A174" s="212" t="s">
        <v>78</v>
      </c>
      <c r="B174" s="213">
        <v>15</v>
      </c>
      <c r="C174" s="103">
        <v>96</v>
      </c>
      <c r="D174" s="103">
        <v>1400</v>
      </c>
      <c r="E174" s="214" t="s">
        <v>135</v>
      </c>
      <c r="F174" s="215">
        <v>10</v>
      </c>
      <c r="G174" s="169">
        <f t="shared" si="61"/>
        <v>2.0160000000000001E-2</v>
      </c>
      <c r="H174" s="170">
        <f t="shared" si="63"/>
        <v>1.232</v>
      </c>
      <c r="I174" s="170"/>
      <c r="J174" s="104">
        <v>748.98199999999997</v>
      </c>
      <c r="K174" s="103"/>
      <c r="L174" s="104">
        <v>864.21</v>
      </c>
      <c r="M174" s="225">
        <v>88</v>
      </c>
    </row>
    <row r="175" spans="1:13" x14ac:dyDescent="0.3">
      <c r="A175" s="212" t="s">
        <v>78</v>
      </c>
      <c r="B175" s="213">
        <v>15</v>
      </c>
      <c r="C175" s="103">
        <v>96</v>
      </c>
      <c r="D175" s="103">
        <v>1500</v>
      </c>
      <c r="E175" s="214" t="s">
        <v>135</v>
      </c>
      <c r="F175" s="215">
        <v>10</v>
      </c>
      <c r="G175" s="169">
        <f t="shared" si="61"/>
        <v>2.1600000000000001E-2</v>
      </c>
      <c r="H175" s="170">
        <f t="shared" si="63"/>
        <v>1.32</v>
      </c>
      <c r="I175" s="170"/>
      <c r="J175" s="104">
        <v>802.47699999999998</v>
      </c>
      <c r="K175" s="103"/>
      <c r="L175" s="104">
        <v>925.93499999999995</v>
      </c>
      <c r="M175" s="225">
        <v>88</v>
      </c>
    </row>
    <row r="176" spans="1:13" x14ac:dyDescent="0.3">
      <c r="A176" s="212" t="s">
        <v>78</v>
      </c>
      <c r="B176" s="213">
        <v>15</v>
      </c>
      <c r="C176" s="103">
        <v>96</v>
      </c>
      <c r="D176" s="103">
        <v>1600</v>
      </c>
      <c r="E176" s="214" t="s">
        <v>135</v>
      </c>
      <c r="F176" s="215">
        <v>10</v>
      </c>
      <c r="G176" s="169">
        <f t="shared" si="61"/>
        <v>2.3040000000000001E-2</v>
      </c>
      <c r="H176" s="170">
        <f t="shared" si="63"/>
        <v>1.4080000000000001</v>
      </c>
      <c r="I176" s="170"/>
      <c r="J176" s="104">
        <v>855.97200000000009</v>
      </c>
      <c r="K176" s="103"/>
      <c r="L176" s="104">
        <v>987.66000000000008</v>
      </c>
      <c r="M176" s="225">
        <v>88</v>
      </c>
    </row>
    <row r="177" spans="1:13" x14ac:dyDescent="0.3">
      <c r="A177" s="212" t="s">
        <v>78</v>
      </c>
      <c r="B177" s="213">
        <v>15</v>
      </c>
      <c r="C177" s="103">
        <v>96</v>
      </c>
      <c r="D177" s="103">
        <v>1700</v>
      </c>
      <c r="E177" s="214" t="s">
        <v>135</v>
      </c>
      <c r="F177" s="215">
        <v>10</v>
      </c>
      <c r="G177" s="169">
        <f t="shared" si="61"/>
        <v>2.4480000000000002E-2</v>
      </c>
      <c r="H177" s="170">
        <f t="shared" si="63"/>
        <v>1.496</v>
      </c>
      <c r="I177" s="170"/>
      <c r="J177" s="104">
        <v>909.48</v>
      </c>
      <c r="K177" s="103"/>
      <c r="L177" s="104">
        <v>1049.4000000000001</v>
      </c>
      <c r="M177" s="225">
        <v>88</v>
      </c>
    </row>
    <row r="178" spans="1:13" x14ac:dyDescent="0.3">
      <c r="A178" s="212" t="s">
        <v>78</v>
      </c>
      <c r="B178" s="213">
        <v>15</v>
      </c>
      <c r="C178" s="103">
        <v>96</v>
      </c>
      <c r="D178" s="103">
        <v>1800</v>
      </c>
      <c r="E178" s="214" t="s">
        <v>135</v>
      </c>
      <c r="F178" s="215">
        <v>10</v>
      </c>
      <c r="G178" s="169">
        <f t="shared" si="61"/>
        <v>2.5920000000000002E-2</v>
      </c>
      <c r="H178" s="170">
        <f t="shared" si="63"/>
        <v>1.5840000000000001</v>
      </c>
      <c r="I178" s="170"/>
      <c r="J178" s="104">
        <v>1220.375</v>
      </c>
      <c r="K178" s="103"/>
      <c r="L178" s="104">
        <v>1408.125</v>
      </c>
      <c r="M178" s="225">
        <v>88</v>
      </c>
    </row>
    <row r="179" spans="1:13" x14ac:dyDescent="0.3">
      <c r="A179" s="212" t="s">
        <v>78</v>
      </c>
      <c r="B179" s="213">
        <v>15</v>
      </c>
      <c r="C179" s="103">
        <v>96</v>
      </c>
      <c r="D179" s="103">
        <v>1900</v>
      </c>
      <c r="E179" s="214" t="s">
        <v>135</v>
      </c>
      <c r="F179" s="215">
        <v>10</v>
      </c>
      <c r="G179" s="169">
        <f t="shared" si="61"/>
        <v>2.7360000000000002E-2</v>
      </c>
      <c r="H179" s="170">
        <f t="shared" si="63"/>
        <v>1.6719999999999999</v>
      </c>
      <c r="I179" s="170"/>
      <c r="J179" s="104">
        <v>1288.17</v>
      </c>
      <c r="K179" s="103"/>
      <c r="L179" s="104">
        <v>1486.35</v>
      </c>
      <c r="M179" s="225">
        <v>88</v>
      </c>
    </row>
    <row r="180" spans="1:13" x14ac:dyDescent="0.3">
      <c r="A180" s="212" t="s">
        <v>78</v>
      </c>
      <c r="B180" s="213">
        <v>15</v>
      </c>
      <c r="C180" s="103">
        <v>96</v>
      </c>
      <c r="D180" s="103">
        <v>2000</v>
      </c>
      <c r="E180" s="214" t="s">
        <v>135</v>
      </c>
      <c r="F180" s="215">
        <v>10</v>
      </c>
      <c r="G180" s="169">
        <f t="shared" si="61"/>
        <v>2.8800000000000003E-2</v>
      </c>
      <c r="H180" s="170">
        <f t="shared" si="63"/>
        <v>1.7599999999999998</v>
      </c>
      <c r="I180" s="170"/>
      <c r="J180" s="104">
        <v>1745.9649999999999</v>
      </c>
      <c r="K180" s="103"/>
      <c r="L180" s="104">
        <v>2014.5749999999998</v>
      </c>
      <c r="M180" s="225">
        <v>88</v>
      </c>
    </row>
    <row r="181" spans="1:13" x14ac:dyDescent="0.3">
      <c r="A181" s="212" t="s">
        <v>78</v>
      </c>
      <c r="B181" s="213">
        <v>15</v>
      </c>
      <c r="C181" s="103">
        <v>96</v>
      </c>
      <c r="D181" s="103">
        <v>2100</v>
      </c>
      <c r="E181" s="214" t="s">
        <v>135</v>
      </c>
      <c r="F181" s="215">
        <v>10</v>
      </c>
      <c r="G181" s="169">
        <f t="shared" si="61"/>
        <v>3.0240000000000003E-2</v>
      </c>
      <c r="H181" s="170">
        <f t="shared" si="63"/>
        <v>1.8479999999999999</v>
      </c>
      <c r="I181" s="170"/>
      <c r="J181" s="104">
        <v>1833.2730000000001</v>
      </c>
      <c r="K181" s="103"/>
      <c r="L181" s="104">
        <v>2115.3150000000001</v>
      </c>
      <c r="M181" s="225">
        <v>88</v>
      </c>
    </row>
    <row r="182" spans="1:13" x14ac:dyDescent="0.3">
      <c r="A182" s="212" t="s">
        <v>78</v>
      </c>
      <c r="B182" s="156">
        <v>15</v>
      </c>
      <c r="C182" s="103">
        <v>96</v>
      </c>
      <c r="D182" s="103">
        <v>2200</v>
      </c>
      <c r="E182" s="214" t="s">
        <v>135</v>
      </c>
      <c r="F182" s="215">
        <v>10</v>
      </c>
      <c r="G182" s="169">
        <f t="shared" si="61"/>
        <v>3.168E-2</v>
      </c>
      <c r="H182" s="170">
        <f t="shared" si="63"/>
        <v>1.9359999999999999</v>
      </c>
      <c r="I182" s="170"/>
      <c r="J182" s="104">
        <v>1920.568</v>
      </c>
      <c r="K182" s="103"/>
      <c r="L182" s="104">
        <v>2216.04</v>
      </c>
      <c r="M182" s="225">
        <v>88</v>
      </c>
    </row>
    <row r="183" spans="1:13" x14ac:dyDescent="0.3">
      <c r="A183" s="212" t="s">
        <v>78</v>
      </c>
      <c r="B183" s="156">
        <v>15</v>
      </c>
      <c r="C183" s="103">
        <v>96</v>
      </c>
      <c r="D183" s="103">
        <v>2300</v>
      </c>
      <c r="E183" s="214" t="s">
        <v>135</v>
      </c>
      <c r="F183" s="215">
        <v>10</v>
      </c>
      <c r="G183" s="169">
        <f t="shared" si="61"/>
        <v>3.3119999999999997E-2</v>
      </c>
      <c r="H183" s="170">
        <f t="shared" si="63"/>
        <v>2.024</v>
      </c>
      <c r="I183" s="170"/>
      <c r="J183" s="104">
        <v>1977.963</v>
      </c>
      <c r="K183" s="103"/>
      <c r="L183" s="104">
        <v>2282.2649999999999</v>
      </c>
      <c r="M183" s="225">
        <v>88</v>
      </c>
    </row>
    <row r="184" spans="1:13" x14ac:dyDescent="0.3">
      <c r="A184" s="212" t="s">
        <v>78</v>
      </c>
      <c r="B184" s="156">
        <v>15</v>
      </c>
      <c r="C184" s="103">
        <v>96</v>
      </c>
      <c r="D184" s="103">
        <v>2400</v>
      </c>
      <c r="E184" s="214" t="s">
        <v>135</v>
      </c>
      <c r="F184" s="215">
        <v>10</v>
      </c>
      <c r="G184" s="169">
        <f t="shared" si="61"/>
        <v>3.456E-2</v>
      </c>
      <c r="H184" s="170">
        <f t="shared" si="63"/>
        <v>2.1120000000000001</v>
      </c>
      <c r="I184" s="170"/>
      <c r="J184" s="104">
        <v>2063.9580000000001</v>
      </c>
      <c r="K184" s="103"/>
      <c r="L184" s="104">
        <v>2381.4900000000002</v>
      </c>
      <c r="M184" s="225">
        <v>88</v>
      </c>
    </row>
    <row r="185" spans="1:13" x14ac:dyDescent="0.3">
      <c r="A185" s="212" t="s">
        <v>78</v>
      </c>
      <c r="B185" s="156">
        <v>15</v>
      </c>
      <c r="C185" s="103">
        <v>96</v>
      </c>
      <c r="D185" s="103">
        <v>2500</v>
      </c>
      <c r="E185" s="214" t="s">
        <v>135</v>
      </c>
      <c r="F185" s="215">
        <v>10</v>
      </c>
      <c r="G185" s="169">
        <f t="shared" si="61"/>
        <v>3.5999999999999997E-2</v>
      </c>
      <c r="H185" s="170">
        <f t="shared" si="63"/>
        <v>2.2000000000000002</v>
      </c>
      <c r="I185" s="170"/>
      <c r="J185" s="104">
        <v>2149.9659999999999</v>
      </c>
      <c r="K185" s="103"/>
      <c r="L185" s="104">
        <v>2480.73</v>
      </c>
      <c r="M185" s="225">
        <v>88</v>
      </c>
    </row>
    <row r="186" spans="1:13" x14ac:dyDescent="0.3">
      <c r="A186" s="212" t="s">
        <v>78</v>
      </c>
      <c r="B186" s="156">
        <v>15</v>
      </c>
      <c r="C186" s="103">
        <v>96</v>
      </c>
      <c r="D186" s="103">
        <v>2600</v>
      </c>
      <c r="E186" s="214" t="s">
        <v>135</v>
      </c>
      <c r="F186" s="215">
        <v>10</v>
      </c>
      <c r="G186" s="169">
        <f t="shared" si="61"/>
        <v>3.7440000000000001E-2</v>
      </c>
      <c r="H186" s="170">
        <f t="shared" si="63"/>
        <v>2.2880000000000003</v>
      </c>
      <c r="I186" s="170"/>
      <c r="J186" s="104">
        <v>2235.9610000000002</v>
      </c>
      <c r="K186" s="103"/>
      <c r="L186" s="104">
        <v>2579.9549999999999</v>
      </c>
      <c r="M186" s="225">
        <v>88</v>
      </c>
    </row>
    <row r="187" spans="1:13" x14ac:dyDescent="0.3">
      <c r="A187" s="212" t="s">
        <v>78</v>
      </c>
      <c r="B187" s="156">
        <v>15</v>
      </c>
      <c r="C187" s="103">
        <v>96</v>
      </c>
      <c r="D187" s="103">
        <v>2700</v>
      </c>
      <c r="E187" s="214" t="s">
        <v>135</v>
      </c>
      <c r="F187" s="215">
        <v>10</v>
      </c>
      <c r="G187" s="169">
        <f t="shared" si="61"/>
        <v>3.8879999999999998E-2</v>
      </c>
      <c r="H187" s="170">
        <f t="shared" si="63"/>
        <v>2.3759999999999999</v>
      </c>
      <c r="I187" s="448"/>
      <c r="J187" s="104">
        <v>2321.9560000000001</v>
      </c>
      <c r="K187" s="449"/>
      <c r="L187" s="104">
        <v>2679.18</v>
      </c>
      <c r="M187" s="225">
        <v>88</v>
      </c>
    </row>
    <row r="188" spans="1:13" x14ac:dyDescent="0.3">
      <c r="A188" s="212" t="s">
        <v>78</v>
      </c>
      <c r="B188" s="156">
        <v>15</v>
      </c>
      <c r="C188" s="103">
        <v>96</v>
      </c>
      <c r="D188" s="103">
        <v>2800</v>
      </c>
      <c r="E188" s="214" t="s">
        <v>135</v>
      </c>
      <c r="F188" s="215">
        <v>10</v>
      </c>
      <c r="G188" s="169">
        <f t="shared" si="61"/>
        <v>4.0320000000000002E-2</v>
      </c>
      <c r="H188" s="170">
        <f t="shared" si="63"/>
        <v>2.464</v>
      </c>
      <c r="I188" s="448"/>
      <c r="J188" s="104">
        <v>2407.951</v>
      </c>
      <c r="K188" s="449"/>
      <c r="L188" s="104">
        <v>2778.4049999999997</v>
      </c>
      <c r="M188" s="225">
        <v>88</v>
      </c>
    </row>
    <row r="189" spans="1:13" x14ac:dyDescent="0.3">
      <c r="A189" s="212" t="s">
        <v>78</v>
      </c>
      <c r="B189" s="156">
        <v>15</v>
      </c>
      <c r="C189" s="103">
        <v>96</v>
      </c>
      <c r="D189" s="103">
        <v>2900</v>
      </c>
      <c r="E189" s="214" t="s">
        <v>135</v>
      </c>
      <c r="F189" s="215">
        <v>10</v>
      </c>
      <c r="G189" s="169">
        <f t="shared" si="61"/>
        <v>4.1759999999999999E-2</v>
      </c>
      <c r="H189" s="170">
        <f t="shared" si="63"/>
        <v>2.5519999999999996</v>
      </c>
      <c r="I189" s="448"/>
      <c r="J189" s="104">
        <v>2493.9590000000003</v>
      </c>
      <c r="K189" s="449"/>
      <c r="L189" s="104">
        <v>2877.645</v>
      </c>
      <c r="M189" s="225">
        <v>88</v>
      </c>
    </row>
    <row r="190" spans="1:13" ht="15" thickBot="1" x14ac:dyDescent="0.35">
      <c r="A190" s="220" t="s">
        <v>78</v>
      </c>
      <c r="B190" s="171">
        <v>15</v>
      </c>
      <c r="C190" s="114">
        <v>96</v>
      </c>
      <c r="D190" s="114">
        <v>3000</v>
      </c>
      <c r="E190" s="221" t="s">
        <v>135</v>
      </c>
      <c r="F190" s="172">
        <v>10</v>
      </c>
      <c r="G190" s="173">
        <f t="shared" si="61"/>
        <v>4.3200000000000002E-2</v>
      </c>
      <c r="H190" s="174">
        <f t="shared" si="63"/>
        <v>2.64</v>
      </c>
      <c r="I190" s="450"/>
      <c r="J190" s="114">
        <v>2618.9540000000002</v>
      </c>
      <c r="K190" s="451"/>
      <c r="L190" s="114">
        <v>3021.87</v>
      </c>
      <c r="M190" s="225">
        <v>88</v>
      </c>
    </row>
    <row r="191" spans="1:13" x14ac:dyDescent="0.3">
      <c r="A191" s="212" t="s">
        <v>79</v>
      </c>
      <c r="B191" s="213">
        <v>26</v>
      </c>
      <c r="C191" s="104">
        <v>90</v>
      </c>
      <c r="D191" s="104">
        <v>1000</v>
      </c>
      <c r="E191" s="214" t="s">
        <v>133</v>
      </c>
      <c r="F191" s="215">
        <v>1</v>
      </c>
      <c r="G191" s="216">
        <f t="shared" si="61"/>
        <v>2.3400000000000001E-3</v>
      </c>
      <c r="H191" s="217"/>
      <c r="I191" s="452"/>
      <c r="J191" s="104">
        <v>183.78100000000001</v>
      </c>
      <c r="K191" s="453"/>
      <c r="L191" s="104">
        <v>212.05500000000001</v>
      </c>
    </row>
    <row r="192" spans="1:13" x14ac:dyDescent="0.3">
      <c r="A192" s="212" t="s">
        <v>79</v>
      </c>
      <c r="B192" s="213">
        <v>26</v>
      </c>
      <c r="C192" s="104">
        <v>90</v>
      </c>
      <c r="D192" s="103">
        <v>1100</v>
      </c>
      <c r="E192" s="214" t="s">
        <v>133</v>
      </c>
      <c r="F192" s="215">
        <v>1</v>
      </c>
      <c r="G192" s="169">
        <f t="shared" si="61"/>
        <v>2.5739999999999999E-3</v>
      </c>
      <c r="H192" s="170"/>
      <c r="I192" s="448"/>
      <c r="J192" s="104">
        <v>202.15910000000002</v>
      </c>
      <c r="K192" s="454"/>
      <c r="L192" s="104">
        <v>233.26050000000001</v>
      </c>
    </row>
    <row r="193" spans="1:12" s="324" customFormat="1" x14ac:dyDescent="0.3">
      <c r="A193" s="212" t="s">
        <v>79</v>
      </c>
      <c r="B193" s="213">
        <v>26</v>
      </c>
      <c r="C193" s="104">
        <v>90</v>
      </c>
      <c r="D193" s="103">
        <v>1200</v>
      </c>
      <c r="E193" s="214" t="s">
        <v>133</v>
      </c>
      <c r="F193" s="215">
        <v>1</v>
      </c>
      <c r="G193" s="169">
        <f t="shared" si="61"/>
        <v>2.8080000000000002E-3</v>
      </c>
      <c r="H193" s="170"/>
      <c r="I193" s="448"/>
      <c r="J193" s="104">
        <v>220.53720000000001</v>
      </c>
      <c r="K193" s="454"/>
      <c r="L193" s="104">
        <v>254.46600000000001</v>
      </c>
    </row>
    <row r="194" spans="1:12" x14ac:dyDescent="0.3">
      <c r="A194" s="212" t="s">
        <v>79</v>
      </c>
      <c r="B194" s="213">
        <v>26</v>
      </c>
      <c r="C194" s="104">
        <v>90</v>
      </c>
      <c r="D194" s="103">
        <v>1300</v>
      </c>
      <c r="E194" s="214" t="s">
        <v>133</v>
      </c>
      <c r="F194" s="215">
        <v>1</v>
      </c>
      <c r="G194" s="169">
        <f t="shared" si="61"/>
        <v>3.042E-3</v>
      </c>
      <c r="H194" s="170"/>
      <c r="I194" s="448"/>
      <c r="J194" s="104">
        <v>238.9153</v>
      </c>
      <c r="K194" s="454"/>
      <c r="L194" s="104">
        <v>275.67150000000004</v>
      </c>
    </row>
    <row r="195" spans="1:12" s="324" customFormat="1" x14ac:dyDescent="0.3">
      <c r="A195" s="212" t="s">
        <v>79</v>
      </c>
      <c r="B195" s="213">
        <v>26</v>
      </c>
      <c r="C195" s="104">
        <v>90</v>
      </c>
      <c r="D195" s="103">
        <v>1400</v>
      </c>
      <c r="E195" s="214" t="s">
        <v>133</v>
      </c>
      <c r="F195" s="215">
        <v>1</v>
      </c>
      <c r="G195" s="169">
        <f t="shared" si="61"/>
        <v>3.2759999999999998E-3</v>
      </c>
      <c r="H195" s="170"/>
      <c r="I195" s="448"/>
      <c r="J195" s="104">
        <v>257.29340000000002</v>
      </c>
      <c r="K195" s="454"/>
      <c r="L195" s="104">
        <v>296.87700000000001</v>
      </c>
    </row>
    <row r="196" spans="1:12" x14ac:dyDescent="0.3">
      <c r="A196" s="212" t="s">
        <v>79</v>
      </c>
      <c r="B196" s="213">
        <v>26</v>
      </c>
      <c r="C196" s="104">
        <v>90</v>
      </c>
      <c r="D196" s="103">
        <v>1500</v>
      </c>
      <c r="E196" s="214" t="s">
        <v>133</v>
      </c>
      <c r="F196" s="215">
        <v>1</v>
      </c>
      <c r="G196" s="169">
        <f t="shared" si="61"/>
        <v>3.5100000000000001E-3</v>
      </c>
      <c r="H196" s="170"/>
      <c r="I196" s="448"/>
      <c r="J196" s="104">
        <v>310.7715</v>
      </c>
      <c r="K196" s="454"/>
      <c r="L196" s="104">
        <v>358.58249999999998</v>
      </c>
    </row>
    <row r="197" spans="1:12" x14ac:dyDescent="0.3">
      <c r="A197" s="212" t="s">
        <v>79</v>
      </c>
      <c r="B197" s="213">
        <v>26</v>
      </c>
      <c r="C197" s="104">
        <v>90</v>
      </c>
      <c r="D197" s="103">
        <v>1600</v>
      </c>
      <c r="E197" s="214" t="s">
        <v>133</v>
      </c>
      <c r="F197" s="215">
        <v>1</v>
      </c>
      <c r="G197" s="169">
        <f t="shared" si="61"/>
        <v>3.7439999999999999E-3</v>
      </c>
      <c r="H197" s="170"/>
      <c r="I197" s="448"/>
      <c r="J197" s="104">
        <v>331.48960000000005</v>
      </c>
      <c r="K197" s="454"/>
      <c r="L197" s="104">
        <v>382.48800000000006</v>
      </c>
    </row>
    <row r="198" spans="1:12" x14ac:dyDescent="0.3">
      <c r="A198" s="212" t="s">
        <v>79</v>
      </c>
      <c r="B198" s="213">
        <v>26</v>
      </c>
      <c r="C198" s="104">
        <v>90</v>
      </c>
      <c r="D198" s="103">
        <v>1700</v>
      </c>
      <c r="E198" s="214" t="s">
        <v>133</v>
      </c>
      <c r="F198" s="215">
        <v>1</v>
      </c>
      <c r="G198" s="169">
        <f t="shared" si="61"/>
        <v>3.9779999999999998E-3</v>
      </c>
      <c r="H198" s="170"/>
      <c r="I198" s="448"/>
      <c r="J198" s="104">
        <v>352.20769999999999</v>
      </c>
      <c r="K198" s="454"/>
      <c r="L198" s="104">
        <v>406.39349999999996</v>
      </c>
    </row>
    <row r="199" spans="1:12" x14ac:dyDescent="0.3">
      <c r="A199" s="212" t="s">
        <v>79</v>
      </c>
      <c r="B199" s="213">
        <v>26</v>
      </c>
      <c r="C199" s="104">
        <v>90</v>
      </c>
      <c r="D199" s="103">
        <v>1800</v>
      </c>
      <c r="E199" s="214" t="s">
        <v>133</v>
      </c>
      <c r="F199" s="215">
        <v>1</v>
      </c>
      <c r="G199" s="169">
        <f t="shared" si="61"/>
        <v>4.2119999999999996E-3</v>
      </c>
      <c r="H199" s="170"/>
      <c r="I199" s="448"/>
      <c r="J199" s="104">
        <v>372.92580000000009</v>
      </c>
      <c r="K199" s="454"/>
      <c r="L199" s="104">
        <v>430.29900000000009</v>
      </c>
    </row>
    <row r="200" spans="1:12" s="324" customFormat="1" x14ac:dyDescent="0.3">
      <c r="A200" s="212" t="s">
        <v>79</v>
      </c>
      <c r="B200" s="213">
        <v>26</v>
      </c>
      <c r="C200" s="104">
        <v>90</v>
      </c>
      <c r="D200" s="103">
        <v>1900</v>
      </c>
      <c r="E200" s="214" t="s">
        <v>133</v>
      </c>
      <c r="F200" s="215">
        <v>1</v>
      </c>
      <c r="G200" s="169">
        <f t="shared" si="61"/>
        <v>4.4460000000000003E-3</v>
      </c>
      <c r="H200" s="170"/>
      <c r="I200" s="448"/>
      <c r="J200" s="104">
        <v>494.91389999999996</v>
      </c>
      <c r="K200" s="454"/>
      <c r="L200" s="104">
        <v>571.05449999999996</v>
      </c>
    </row>
    <row r="201" spans="1:12" x14ac:dyDescent="0.3">
      <c r="A201" s="212" t="s">
        <v>79</v>
      </c>
      <c r="B201" s="213">
        <v>26</v>
      </c>
      <c r="C201" s="104">
        <v>90</v>
      </c>
      <c r="D201" s="103">
        <v>2000</v>
      </c>
      <c r="E201" s="214" t="s">
        <v>133</v>
      </c>
      <c r="F201" s="215">
        <v>1</v>
      </c>
      <c r="G201" s="169">
        <f t="shared" si="61"/>
        <v>4.6800000000000001E-3</v>
      </c>
      <c r="H201" s="170"/>
      <c r="I201" s="448"/>
      <c r="J201" s="104">
        <v>520.96199999999999</v>
      </c>
      <c r="K201" s="454"/>
      <c r="L201" s="104">
        <v>601.11</v>
      </c>
    </row>
    <row r="202" spans="1:12" x14ac:dyDescent="0.3">
      <c r="A202" s="212" t="s">
        <v>79</v>
      </c>
      <c r="B202" s="213">
        <v>26</v>
      </c>
      <c r="C202" s="104">
        <v>90</v>
      </c>
      <c r="D202" s="103">
        <v>2100</v>
      </c>
      <c r="E202" s="214" t="s">
        <v>133</v>
      </c>
      <c r="F202" s="215">
        <v>1</v>
      </c>
      <c r="G202" s="169">
        <f t="shared" si="61"/>
        <v>4.914E-3</v>
      </c>
      <c r="H202" s="170"/>
      <c r="I202" s="448"/>
      <c r="J202" s="104">
        <v>547.01010000000008</v>
      </c>
      <c r="K202" s="454"/>
      <c r="L202" s="104">
        <v>631.16550000000007</v>
      </c>
    </row>
    <row r="203" spans="1:12" x14ac:dyDescent="0.3">
      <c r="A203" s="212" t="s">
        <v>79</v>
      </c>
      <c r="B203" s="213">
        <v>26</v>
      </c>
      <c r="C203" s="104">
        <v>90</v>
      </c>
      <c r="D203" s="103">
        <v>2200</v>
      </c>
      <c r="E203" s="214" t="s">
        <v>133</v>
      </c>
      <c r="F203" s="215">
        <v>1</v>
      </c>
      <c r="G203" s="169">
        <f t="shared" si="61"/>
        <v>5.1479999999999998E-3</v>
      </c>
      <c r="H203" s="170"/>
      <c r="I203" s="448"/>
      <c r="J203" s="104">
        <v>573.05820000000006</v>
      </c>
      <c r="K203" s="454"/>
      <c r="L203" s="104">
        <v>661.221</v>
      </c>
    </row>
    <row r="204" spans="1:12" s="324" customFormat="1" x14ac:dyDescent="0.3">
      <c r="A204" s="212" t="s">
        <v>79</v>
      </c>
      <c r="B204" s="213">
        <v>26</v>
      </c>
      <c r="C204" s="104">
        <v>90</v>
      </c>
      <c r="D204" s="103">
        <v>2300</v>
      </c>
      <c r="E204" s="214" t="s">
        <v>133</v>
      </c>
      <c r="F204" s="215">
        <v>1</v>
      </c>
      <c r="G204" s="169">
        <f t="shared" si="61"/>
        <v>5.3819999999999996E-3</v>
      </c>
      <c r="H204" s="170"/>
      <c r="I204" s="448"/>
      <c r="J204" s="104">
        <v>599.10630000000003</v>
      </c>
      <c r="K204" s="454"/>
      <c r="L204" s="104">
        <v>691.27649999999994</v>
      </c>
    </row>
    <row r="205" spans="1:12" s="324" customFormat="1" x14ac:dyDescent="0.3">
      <c r="A205" s="212" t="s">
        <v>79</v>
      </c>
      <c r="B205" s="213">
        <v>26</v>
      </c>
      <c r="C205" s="104">
        <v>90</v>
      </c>
      <c r="D205" s="103">
        <v>2400</v>
      </c>
      <c r="E205" s="214" t="s">
        <v>133</v>
      </c>
      <c r="F205" s="215">
        <v>1</v>
      </c>
      <c r="G205" s="169">
        <f t="shared" si="61"/>
        <v>5.6160000000000003E-3</v>
      </c>
      <c r="H205" s="170"/>
      <c r="I205" s="448"/>
      <c r="J205" s="104">
        <v>625.15440000000001</v>
      </c>
      <c r="K205" s="454"/>
      <c r="L205" s="104">
        <v>721.33199999999999</v>
      </c>
    </row>
    <row r="206" spans="1:12" s="324" customFormat="1" x14ac:dyDescent="0.3">
      <c r="A206" s="212" t="s">
        <v>79</v>
      </c>
      <c r="B206" s="213">
        <v>26</v>
      </c>
      <c r="C206" s="104">
        <v>90</v>
      </c>
      <c r="D206" s="103">
        <v>2500</v>
      </c>
      <c r="E206" s="214" t="s">
        <v>133</v>
      </c>
      <c r="F206" s="215">
        <v>1</v>
      </c>
      <c r="G206" s="169">
        <f t="shared" si="61"/>
        <v>5.8500000000000002E-3</v>
      </c>
      <c r="H206" s="170"/>
      <c r="I206" s="448"/>
      <c r="J206" s="104">
        <v>651.20249999999999</v>
      </c>
      <c r="K206" s="454"/>
      <c r="L206" s="104">
        <v>751.38750000000005</v>
      </c>
    </row>
    <row r="207" spans="1:12" ht="15" thickBot="1" x14ac:dyDescent="0.35">
      <c r="A207" s="222" t="s">
        <v>79</v>
      </c>
      <c r="B207" s="223">
        <v>26</v>
      </c>
      <c r="C207" s="224">
        <v>90</v>
      </c>
      <c r="D207" s="114">
        <v>2600</v>
      </c>
      <c r="E207" s="221" t="s">
        <v>133</v>
      </c>
      <c r="F207" s="172">
        <v>1</v>
      </c>
      <c r="G207" s="173">
        <f t="shared" si="61"/>
        <v>6.084E-3</v>
      </c>
      <c r="H207" s="174"/>
      <c r="I207" s="842"/>
      <c r="J207" s="114">
        <v>677.25059999999996</v>
      </c>
      <c r="K207" s="455"/>
      <c r="L207" s="114">
        <v>781.44299999999998</v>
      </c>
    </row>
    <row r="208" spans="1:12" x14ac:dyDescent="0.3">
      <c r="A208" s="212" t="s">
        <v>79</v>
      </c>
      <c r="B208" s="213">
        <v>26</v>
      </c>
      <c r="C208" s="104">
        <v>90</v>
      </c>
      <c r="D208" s="104">
        <v>1000</v>
      </c>
      <c r="E208" s="214" t="s">
        <v>134</v>
      </c>
      <c r="F208" s="215">
        <v>1</v>
      </c>
      <c r="G208" s="216">
        <f t="shared" ref="G208:G240" si="64">B208*C208*D208/1000000000*F208</f>
        <v>2.3400000000000001E-3</v>
      </c>
      <c r="H208" s="217"/>
      <c r="I208" s="452"/>
      <c r="J208" s="104">
        <v>159.08100000000002</v>
      </c>
      <c r="K208" s="453"/>
      <c r="L208" s="104">
        <v>183.55500000000001</v>
      </c>
    </row>
    <row r="209" spans="1:14" x14ac:dyDescent="0.3">
      <c r="A209" s="212" t="s">
        <v>79</v>
      </c>
      <c r="B209" s="213">
        <v>26</v>
      </c>
      <c r="C209" s="104">
        <v>90</v>
      </c>
      <c r="D209" s="103">
        <v>1100</v>
      </c>
      <c r="E209" s="219" t="s">
        <v>134</v>
      </c>
      <c r="F209" s="841">
        <v>1</v>
      </c>
      <c r="G209" s="169">
        <f t="shared" si="64"/>
        <v>2.5739999999999999E-3</v>
      </c>
      <c r="H209" s="170"/>
      <c r="I209" s="448"/>
      <c r="J209" s="104">
        <v>174.98910000000004</v>
      </c>
      <c r="K209" s="454"/>
      <c r="L209" s="104">
        <v>201.91050000000004</v>
      </c>
    </row>
    <row r="210" spans="1:14" x14ac:dyDescent="0.3">
      <c r="A210" s="212" t="s">
        <v>79</v>
      </c>
      <c r="B210" s="213">
        <v>26</v>
      </c>
      <c r="C210" s="104">
        <v>90</v>
      </c>
      <c r="D210" s="103">
        <v>1200</v>
      </c>
      <c r="E210" s="219" t="s">
        <v>134</v>
      </c>
      <c r="F210" s="841">
        <v>1</v>
      </c>
      <c r="G210" s="169">
        <f t="shared" si="64"/>
        <v>2.8080000000000002E-3</v>
      </c>
      <c r="H210" s="170"/>
      <c r="I210" s="448"/>
      <c r="J210" s="104">
        <v>190.8972</v>
      </c>
      <c r="K210" s="454"/>
      <c r="L210" s="104">
        <v>220.26599999999999</v>
      </c>
      <c r="N210" s="324"/>
    </row>
    <row r="211" spans="1:14" x14ac:dyDescent="0.3">
      <c r="A211" s="212" t="s">
        <v>79</v>
      </c>
      <c r="B211" s="213">
        <v>26</v>
      </c>
      <c r="C211" s="104">
        <v>90</v>
      </c>
      <c r="D211" s="103">
        <v>1300</v>
      </c>
      <c r="E211" s="219" t="s">
        <v>134</v>
      </c>
      <c r="F211" s="841">
        <v>1</v>
      </c>
      <c r="G211" s="169">
        <f t="shared" si="64"/>
        <v>3.042E-3</v>
      </c>
      <c r="H211" s="170"/>
      <c r="I211" s="448"/>
      <c r="J211" s="104">
        <v>206.80530000000002</v>
      </c>
      <c r="K211" s="454"/>
      <c r="L211" s="104">
        <v>238.62150000000003</v>
      </c>
      <c r="N211" s="324"/>
    </row>
    <row r="212" spans="1:14" x14ac:dyDescent="0.3">
      <c r="A212" s="212" t="s">
        <v>79</v>
      </c>
      <c r="B212" s="213">
        <v>26</v>
      </c>
      <c r="C212" s="104">
        <v>90</v>
      </c>
      <c r="D212" s="103">
        <v>1400</v>
      </c>
      <c r="E212" s="219" t="s">
        <v>134</v>
      </c>
      <c r="F212" s="841">
        <v>1</v>
      </c>
      <c r="G212" s="169">
        <f t="shared" si="64"/>
        <v>3.2759999999999998E-3</v>
      </c>
      <c r="H212" s="170"/>
      <c r="I212" s="448"/>
      <c r="J212" s="104">
        <v>222.71339999999998</v>
      </c>
      <c r="K212" s="454"/>
      <c r="L212" s="104">
        <v>256.97699999999998</v>
      </c>
      <c r="N212" s="324"/>
    </row>
    <row r="213" spans="1:14" x14ac:dyDescent="0.3">
      <c r="A213" s="212" t="s">
        <v>79</v>
      </c>
      <c r="B213" s="213">
        <v>26</v>
      </c>
      <c r="C213" s="104">
        <v>90</v>
      </c>
      <c r="D213" s="103">
        <v>1500</v>
      </c>
      <c r="E213" s="219" t="s">
        <v>134</v>
      </c>
      <c r="F213" s="841">
        <v>1</v>
      </c>
      <c r="G213" s="169">
        <f t="shared" si="64"/>
        <v>3.5100000000000001E-3</v>
      </c>
      <c r="H213" s="170"/>
      <c r="I213" s="448"/>
      <c r="J213" s="104">
        <v>267.87150000000003</v>
      </c>
      <c r="K213" s="454"/>
      <c r="L213" s="104">
        <v>309.08249999999998</v>
      </c>
      <c r="N213" s="324"/>
    </row>
    <row r="214" spans="1:14" x14ac:dyDescent="0.3">
      <c r="A214" s="212" t="s">
        <v>79</v>
      </c>
      <c r="B214" s="213">
        <v>26</v>
      </c>
      <c r="C214" s="104">
        <v>90</v>
      </c>
      <c r="D214" s="103">
        <v>1600</v>
      </c>
      <c r="E214" s="219" t="s">
        <v>134</v>
      </c>
      <c r="F214" s="841">
        <v>1</v>
      </c>
      <c r="G214" s="169">
        <f t="shared" si="64"/>
        <v>3.7439999999999999E-3</v>
      </c>
      <c r="H214" s="170"/>
      <c r="I214" s="448"/>
      <c r="J214" s="104">
        <v>285.72960000000006</v>
      </c>
      <c r="K214" s="454"/>
      <c r="L214" s="104">
        <v>329.68800000000005</v>
      </c>
      <c r="N214" s="324"/>
    </row>
    <row r="215" spans="1:14" x14ac:dyDescent="0.3">
      <c r="A215" s="212" t="s">
        <v>79</v>
      </c>
      <c r="B215" s="213">
        <v>26</v>
      </c>
      <c r="C215" s="104">
        <v>90</v>
      </c>
      <c r="D215" s="103">
        <v>1700</v>
      </c>
      <c r="E215" s="219" t="s">
        <v>134</v>
      </c>
      <c r="F215" s="841">
        <v>1</v>
      </c>
      <c r="G215" s="169">
        <f t="shared" si="64"/>
        <v>3.9779999999999998E-3</v>
      </c>
      <c r="H215" s="170"/>
      <c r="I215" s="448"/>
      <c r="J215" s="104">
        <v>303.58769999999998</v>
      </c>
      <c r="K215" s="454"/>
      <c r="L215" s="104">
        <v>350.29349999999999</v>
      </c>
      <c r="N215" s="324"/>
    </row>
    <row r="216" spans="1:14" x14ac:dyDescent="0.3">
      <c r="A216" s="212" t="s">
        <v>79</v>
      </c>
      <c r="B216" s="213">
        <v>26</v>
      </c>
      <c r="C216" s="104">
        <v>90</v>
      </c>
      <c r="D216" s="103">
        <v>1800</v>
      </c>
      <c r="E216" s="219" t="s">
        <v>134</v>
      </c>
      <c r="F216" s="841">
        <v>1</v>
      </c>
      <c r="G216" s="169">
        <f t="shared" si="64"/>
        <v>4.2119999999999996E-3</v>
      </c>
      <c r="H216" s="170"/>
      <c r="I216" s="448"/>
      <c r="J216" s="104">
        <v>419.72580000000005</v>
      </c>
      <c r="K216" s="454"/>
      <c r="L216" s="104">
        <v>484.29900000000009</v>
      </c>
      <c r="N216" s="324"/>
    </row>
    <row r="217" spans="1:14" x14ac:dyDescent="0.3">
      <c r="A217" s="212" t="s">
        <v>79</v>
      </c>
      <c r="B217" s="213">
        <v>26</v>
      </c>
      <c r="C217" s="104">
        <v>90</v>
      </c>
      <c r="D217" s="103">
        <v>1900</v>
      </c>
      <c r="E217" s="219" t="s">
        <v>134</v>
      </c>
      <c r="F217" s="841">
        <v>1</v>
      </c>
      <c r="G217" s="169">
        <f t="shared" si="64"/>
        <v>4.4460000000000003E-3</v>
      </c>
      <c r="H217" s="170"/>
      <c r="I217" s="448"/>
      <c r="J217" s="104">
        <v>443.04390000000001</v>
      </c>
      <c r="K217" s="454"/>
      <c r="L217" s="104">
        <v>511.2045</v>
      </c>
      <c r="N217" s="324"/>
    </row>
    <row r="218" spans="1:14" x14ac:dyDescent="0.3">
      <c r="A218" s="212" t="s">
        <v>79</v>
      </c>
      <c r="B218" s="213">
        <v>26</v>
      </c>
      <c r="C218" s="104">
        <v>90</v>
      </c>
      <c r="D218" s="103">
        <v>2000</v>
      </c>
      <c r="E218" s="219" t="s">
        <v>134</v>
      </c>
      <c r="F218" s="841">
        <v>1</v>
      </c>
      <c r="G218" s="169">
        <f t="shared" si="64"/>
        <v>4.6800000000000001E-3</v>
      </c>
      <c r="H218" s="170"/>
      <c r="I218" s="448"/>
      <c r="J218" s="104">
        <v>466.36200000000002</v>
      </c>
      <c r="K218" s="454"/>
      <c r="L218" s="104">
        <v>538.11</v>
      </c>
      <c r="N218" s="324"/>
    </row>
    <row r="219" spans="1:14" x14ac:dyDescent="0.3">
      <c r="A219" s="212" t="s">
        <v>79</v>
      </c>
      <c r="B219" s="213">
        <v>26</v>
      </c>
      <c r="C219" s="104">
        <v>90</v>
      </c>
      <c r="D219" s="103">
        <v>2100</v>
      </c>
      <c r="E219" s="219" t="s">
        <v>134</v>
      </c>
      <c r="F219" s="841">
        <v>1</v>
      </c>
      <c r="G219" s="169">
        <f t="shared" si="64"/>
        <v>4.914E-3</v>
      </c>
      <c r="H219" s="170"/>
      <c r="I219" s="448"/>
      <c r="J219" s="104">
        <v>489.68010000000004</v>
      </c>
      <c r="K219" s="454"/>
      <c r="L219" s="104">
        <v>565.01549999999997</v>
      </c>
      <c r="N219" s="324"/>
    </row>
    <row r="220" spans="1:14" x14ac:dyDescent="0.3">
      <c r="A220" s="456" t="s">
        <v>79</v>
      </c>
      <c r="B220" s="457">
        <v>26</v>
      </c>
      <c r="C220" s="458">
        <v>90</v>
      </c>
      <c r="D220" s="459">
        <v>2200</v>
      </c>
      <c r="E220" s="219" t="s">
        <v>134</v>
      </c>
      <c r="F220" s="841">
        <v>1</v>
      </c>
      <c r="G220" s="169">
        <f t="shared" si="64"/>
        <v>5.1479999999999998E-3</v>
      </c>
      <c r="H220" s="170"/>
      <c r="I220" s="461"/>
      <c r="J220" s="104">
        <v>512.99820000000011</v>
      </c>
      <c r="K220" s="462"/>
      <c r="L220" s="104">
        <v>591.92100000000005</v>
      </c>
      <c r="N220" s="324"/>
    </row>
    <row r="221" spans="1:14" x14ac:dyDescent="0.3">
      <c r="A221" s="218" t="s">
        <v>79</v>
      </c>
      <c r="B221" s="156">
        <v>26</v>
      </c>
      <c r="C221" s="103">
        <v>90</v>
      </c>
      <c r="D221" s="103">
        <v>2500</v>
      </c>
      <c r="E221" s="219" t="s">
        <v>134</v>
      </c>
      <c r="F221" s="215">
        <v>1</v>
      </c>
      <c r="G221" s="169">
        <f t="shared" si="64"/>
        <v>5.8500000000000002E-3</v>
      </c>
      <c r="H221" s="170"/>
      <c r="I221" s="448"/>
      <c r="J221" s="104">
        <v>582.95249999999999</v>
      </c>
      <c r="K221" s="454"/>
      <c r="L221" s="104">
        <v>672.63750000000005</v>
      </c>
      <c r="M221" s="324"/>
      <c r="N221" s="324"/>
    </row>
    <row r="222" spans="1:14" x14ac:dyDescent="0.3">
      <c r="A222" s="218" t="s">
        <v>79</v>
      </c>
      <c r="B222" s="156">
        <v>26</v>
      </c>
      <c r="C222" s="103">
        <v>90</v>
      </c>
      <c r="D222" s="103">
        <v>2600</v>
      </c>
      <c r="E222" s="219" t="s">
        <v>134</v>
      </c>
      <c r="F222" s="215">
        <v>1</v>
      </c>
      <c r="G222" s="169">
        <f t="shared" si="64"/>
        <v>6.084E-3</v>
      </c>
      <c r="H222" s="170"/>
      <c r="I222" s="448"/>
      <c r="J222" s="104">
        <v>606.27060000000006</v>
      </c>
      <c r="K222" s="454"/>
      <c r="L222" s="104">
        <v>699.54300000000001</v>
      </c>
      <c r="M222" s="324"/>
      <c r="N222" s="324"/>
    </row>
    <row r="223" spans="1:14" ht="15" thickBot="1" x14ac:dyDescent="0.35">
      <c r="A223" s="220" t="s">
        <v>79</v>
      </c>
      <c r="B223" s="171">
        <v>26</v>
      </c>
      <c r="C223" s="114">
        <v>90</v>
      </c>
      <c r="D223" s="114">
        <v>2700</v>
      </c>
      <c r="E223" s="221" t="s">
        <v>134</v>
      </c>
      <c r="F223" s="172">
        <v>1</v>
      </c>
      <c r="G223" s="173">
        <f t="shared" si="64"/>
        <v>6.3179999999999998E-3</v>
      </c>
      <c r="H223" s="174"/>
      <c r="I223" s="450"/>
      <c r="J223" s="114">
        <v>629.58870000000002</v>
      </c>
      <c r="K223" s="455"/>
      <c r="L223" s="114">
        <v>726.44850000000008</v>
      </c>
      <c r="M223" s="324"/>
      <c r="N223" s="324"/>
    </row>
    <row r="224" spans="1:14" x14ac:dyDescent="0.3">
      <c r="A224" s="212" t="s">
        <v>79</v>
      </c>
      <c r="B224" s="213">
        <v>26</v>
      </c>
      <c r="C224" s="104">
        <v>90</v>
      </c>
      <c r="D224" s="104">
        <v>1000</v>
      </c>
      <c r="E224" s="214" t="s">
        <v>135</v>
      </c>
      <c r="F224" s="215">
        <v>1</v>
      </c>
      <c r="G224" s="216">
        <f t="shared" si="64"/>
        <v>2.3400000000000001E-3</v>
      </c>
      <c r="H224" s="217"/>
      <c r="I224" s="452"/>
      <c r="J224" s="104">
        <v>107.25</v>
      </c>
      <c r="K224" s="453"/>
      <c r="L224" s="104">
        <v>123.75</v>
      </c>
      <c r="M224" s="324"/>
      <c r="N224" s="324"/>
    </row>
    <row r="225" spans="1:14" x14ac:dyDescent="0.3">
      <c r="A225" s="212" t="s">
        <v>79</v>
      </c>
      <c r="B225" s="213">
        <v>26</v>
      </c>
      <c r="C225" s="104">
        <v>90</v>
      </c>
      <c r="D225" s="103">
        <v>1100</v>
      </c>
      <c r="E225" s="219" t="s">
        <v>135</v>
      </c>
      <c r="F225" s="841">
        <v>1</v>
      </c>
      <c r="G225" s="169">
        <f t="shared" si="64"/>
        <v>2.5739999999999999E-3</v>
      </c>
      <c r="H225" s="170"/>
      <c r="I225" s="448"/>
      <c r="J225" s="104">
        <v>117.97500000000001</v>
      </c>
      <c r="K225" s="454"/>
      <c r="L225" s="104">
        <v>136.125</v>
      </c>
      <c r="M225" s="324"/>
      <c r="N225" s="324"/>
    </row>
    <row r="226" spans="1:14" x14ac:dyDescent="0.3">
      <c r="A226" s="212" t="s">
        <v>79</v>
      </c>
      <c r="B226" s="213">
        <v>26</v>
      </c>
      <c r="C226" s="104">
        <v>90</v>
      </c>
      <c r="D226" s="103">
        <v>1200</v>
      </c>
      <c r="E226" s="219" t="s">
        <v>135</v>
      </c>
      <c r="F226" s="841">
        <v>1</v>
      </c>
      <c r="G226" s="169">
        <f t="shared" si="64"/>
        <v>2.8080000000000002E-3</v>
      </c>
      <c r="H226" s="170"/>
      <c r="I226" s="448"/>
      <c r="J226" s="104">
        <v>128.70000000000002</v>
      </c>
      <c r="K226" s="454"/>
      <c r="L226" s="104">
        <v>148.5</v>
      </c>
      <c r="M226" s="324"/>
      <c r="N226" s="324"/>
    </row>
    <row r="227" spans="1:14" x14ac:dyDescent="0.3">
      <c r="A227" s="212" t="s">
        <v>79</v>
      </c>
      <c r="B227" s="213">
        <v>26</v>
      </c>
      <c r="C227" s="104">
        <v>90</v>
      </c>
      <c r="D227" s="103">
        <v>1300</v>
      </c>
      <c r="E227" s="219" t="s">
        <v>135</v>
      </c>
      <c r="F227" s="841">
        <v>1</v>
      </c>
      <c r="G227" s="169">
        <f t="shared" si="64"/>
        <v>3.042E-3</v>
      </c>
      <c r="H227" s="170"/>
      <c r="I227" s="448"/>
      <c r="J227" s="104">
        <v>139.42500000000001</v>
      </c>
      <c r="K227" s="454"/>
      <c r="L227" s="104">
        <v>160.875</v>
      </c>
      <c r="M227" s="324"/>
      <c r="N227" s="324"/>
    </row>
    <row r="228" spans="1:14" x14ac:dyDescent="0.3">
      <c r="A228" s="212" t="s">
        <v>79</v>
      </c>
      <c r="B228" s="213">
        <v>26</v>
      </c>
      <c r="C228" s="104">
        <v>90</v>
      </c>
      <c r="D228" s="103">
        <v>1400</v>
      </c>
      <c r="E228" s="219" t="s">
        <v>135</v>
      </c>
      <c r="F228" s="841">
        <v>1</v>
      </c>
      <c r="G228" s="169">
        <f t="shared" si="64"/>
        <v>3.2759999999999998E-3</v>
      </c>
      <c r="H228" s="170"/>
      <c r="I228" s="448"/>
      <c r="J228" s="104">
        <v>150.15</v>
      </c>
      <c r="K228" s="454"/>
      <c r="L228" s="104">
        <v>173.25</v>
      </c>
      <c r="M228" s="324"/>
      <c r="N228" s="324"/>
    </row>
    <row r="229" spans="1:14" x14ac:dyDescent="0.3">
      <c r="A229" s="212" t="s">
        <v>79</v>
      </c>
      <c r="B229" s="213">
        <v>26</v>
      </c>
      <c r="C229" s="104">
        <v>90</v>
      </c>
      <c r="D229" s="103">
        <v>1500</v>
      </c>
      <c r="E229" s="219" t="s">
        <v>135</v>
      </c>
      <c r="F229" s="841">
        <v>1</v>
      </c>
      <c r="G229" s="169">
        <f t="shared" si="64"/>
        <v>3.5100000000000001E-3</v>
      </c>
      <c r="H229" s="170"/>
      <c r="I229" s="448"/>
      <c r="J229" s="104">
        <v>211.57500000000002</v>
      </c>
      <c r="K229" s="454"/>
      <c r="L229" s="104">
        <v>244.125</v>
      </c>
      <c r="M229" s="324"/>
      <c r="N229" s="324"/>
    </row>
    <row r="230" spans="1:14" x14ac:dyDescent="0.3">
      <c r="A230" s="212" t="s">
        <v>79</v>
      </c>
      <c r="B230" s="213">
        <v>26</v>
      </c>
      <c r="C230" s="104">
        <v>90</v>
      </c>
      <c r="D230" s="103">
        <v>1600</v>
      </c>
      <c r="E230" s="219" t="s">
        <v>135</v>
      </c>
      <c r="F230" s="841">
        <v>1</v>
      </c>
      <c r="G230" s="169">
        <f t="shared" si="64"/>
        <v>3.7439999999999999E-3</v>
      </c>
      <c r="H230" s="170"/>
      <c r="I230" s="448"/>
      <c r="J230" s="104">
        <v>225.68</v>
      </c>
      <c r="K230" s="454"/>
      <c r="L230" s="104">
        <v>260.39999999999998</v>
      </c>
      <c r="M230" s="324"/>
      <c r="N230" s="324"/>
    </row>
    <row r="231" spans="1:14" x14ac:dyDescent="0.3">
      <c r="A231" s="212" t="s">
        <v>79</v>
      </c>
      <c r="B231" s="213">
        <v>26</v>
      </c>
      <c r="C231" s="104">
        <v>90</v>
      </c>
      <c r="D231" s="103">
        <v>1700</v>
      </c>
      <c r="E231" s="219" t="s">
        <v>135</v>
      </c>
      <c r="F231" s="841">
        <v>1</v>
      </c>
      <c r="G231" s="169">
        <f t="shared" si="64"/>
        <v>3.9779999999999998E-3</v>
      </c>
      <c r="H231" s="170"/>
      <c r="I231" s="448"/>
      <c r="J231" s="104">
        <v>239.785</v>
      </c>
      <c r="K231" s="454"/>
      <c r="L231" s="104">
        <v>276.67499999999995</v>
      </c>
      <c r="M231" s="324"/>
      <c r="N231" s="324"/>
    </row>
    <row r="232" spans="1:14" x14ac:dyDescent="0.3">
      <c r="A232" s="212" t="s">
        <v>79</v>
      </c>
      <c r="B232" s="213">
        <v>26</v>
      </c>
      <c r="C232" s="104">
        <v>90</v>
      </c>
      <c r="D232" s="103">
        <v>1800</v>
      </c>
      <c r="E232" s="219" t="s">
        <v>135</v>
      </c>
      <c r="F232" s="841">
        <v>1</v>
      </c>
      <c r="G232" s="169">
        <f t="shared" si="64"/>
        <v>4.2119999999999996E-3</v>
      </c>
      <c r="H232" s="170"/>
      <c r="I232" s="448"/>
      <c r="J232" s="104">
        <v>333.45</v>
      </c>
      <c r="K232" s="454"/>
      <c r="L232" s="104">
        <v>384.75</v>
      </c>
      <c r="M232" s="324"/>
      <c r="N232" s="324"/>
    </row>
    <row r="233" spans="1:14" x14ac:dyDescent="0.3">
      <c r="A233" s="212" t="s">
        <v>79</v>
      </c>
      <c r="B233" s="213">
        <v>26</v>
      </c>
      <c r="C233" s="104">
        <v>90</v>
      </c>
      <c r="D233" s="103">
        <v>1900</v>
      </c>
      <c r="E233" s="219" t="s">
        <v>135</v>
      </c>
      <c r="F233" s="841">
        <v>1</v>
      </c>
      <c r="G233" s="169">
        <f t="shared" si="64"/>
        <v>4.4460000000000003E-3</v>
      </c>
      <c r="H233" s="170"/>
      <c r="I233" s="448"/>
      <c r="J233" s="104">
        <v>351.97500000000002</v>
      </c>
      <c r="K233" s="454"/>
      <c r="L233" s="104">
        <v>406.125</v>
      </c>
      <c r="M233" s="324"/>
      <c r="N233" s="324"/>
    </row>
    <row r="234" spans="1:14" x14ac:dyDescent="0.3">
      <c r="A234" s="212" t="s">
        <v>79</v>
      </c>
      <c r="B234" s="213">
        <v>26</v>
      </c>
      <c r="C234" s="104">
        <v>90</v>
      </c>
      <c r="D234" s="103">
        <v>2000</v>
      </c>
      <c r="E234" s="219" t="s">
        <v>135</v>
      </c>
      <c r="F234" s="841">
        <v>1</v>
      </c>
      <c r="G234" s="169">
        <f t="shared" si="64"/>
        <v>4.6800000000000001E-3</v>
      </c>
      <c r="H234" s="170"/>
      <c r="I234" s="448"/>
      <c r="J234" s="104">
        <v>370.5</v>
      </c>
      <c r="K234" s="454"/>
      <c r="L234" s="104">
        <v>427.5</v>
      </c>
      <c r="M234" s="324"/>
      <c r="N234" s="324"/>
    </row>
    <row r="235" spans="1:14" x14ac:dyDescent="0.3">
      <c r="A235" s="212" t="s">
        <v>79</v>
      </c>
      <c r="B235" s="213">
        <v>26</v>
      </c>
      <c r="C235" s="104">
        <v>90</v>
      </c>
      <c r="D235" s="103">
        <v>2100</v>
      </c>
      <c r="E235" s="219" t="s">
        <v>135</v>
      </c>
      <c r="F235" s="841">
        <v>1</v>
      </c>
      <c r="G235" s="169">
        <f t="shared" si="64"/>
        <v>4.914E-3</v>
      </c>
      <c r="H235" s="170"/>
      <c r="I235" s="448"/>
      <c r="J235" s="104">
        <v>389.02500000000003</v>
      </c>
      <c r="K235" s="454"/>
      <c r="L235" s="104">
        <v>448.875</v>
      </c>
      <c r="M235" s="324"/>
      <c r="N235" s="324"/>
    </row>
    <row r="236" spans="1:14" x14ac:dyDescent="0.3">
      <c r="A236" s="212" t="s">
        <v>79</v>
      </c>
      <c r="B236" s="213">
        <v>26</v>
      </c>
      <c r="C236" s="104">
        <v>90</v>
      </c>
      <c r="D236" s="103">
        <v>2200</v>
      </c>
      <c r="E236" s="219" t="s">
        <v>135</v>
      </c>
      <c r="F236" s="841">
        <v>1</v>
      </c>
      <c r="G236" s="169">
        <f t="shared" si="64"/>
        <v>5.1479999999999998E-3</v>
      </c>
      <c r="H236" s="170"/>
      <c r="I236" s="448"/>
      <c r="J236" s="104">
        <v>407.55</v>
      </c>
      <c r="K236" s="454"/>
      <c r="L236" s="104">
        <v>470.25</v>
      </c>
      <c r="M236" s="324"/>
      <c r="N236" s="324"/>
    </row>
    <row r="237" spans="1:14" x14ac:dyDescent="0.3">
      <c r="A237" s="212" t="s">
        <v>79</v>
      </c>
      <c r="B237" s="213">
        <v>26</v>
      </c>
      <c r="C237" s="104">
        <v>90</v>
      </c>
      <c r="D237" s="103">
        <v>2300</v>
      </c>
      <c r="E237" s="219" t="s">
        <v>135</v>
      </c>
      <c r="F237" s="841">
        <v>1</v>
      </c>
      <c r="G237" s="169">
        <f t="shared" si="64"/>
        <v>5.3819999999999996E-3</v>
      </c>
      <c r="H237" s="170"/>
      <c r="I237" s="448"/>
      <c r="J237" s="104">
        <v>426.07499999999999</v>
      </c>
      <c r="K237" s="454"/>
      <c r="L237" s="104">
        <v>491.625</v>
      </c>
      <c r="M237" s="324"/>
      <c r="N237" s="324"/>
    </row>
    <row r="238" spans="1:14" x14ac:dyDescent="0.3">
      <c r="A238" s="212" t="s">
        <v>79</v>
      </c>
      <c r="B238" s="213">
        <v>26</v>
      </c>
      <c r="C238" s="104">
        <v>90</v>
      </c>
      <c r="D238" s="103">
        <v>2400</v>
      </c>
      <c r="E238" s="219" t="s">
        <v>135</v>
      </c>
      <c r="F238" s="841">
        <v>1</v>
      </c>
      <c r="G238" s="169">
        <f t="shared" si="64"/>
        <v>5.6160000000000003E-3</v>
      </c>
      <c r="H238" s="170"/>
      <c r="I238" s="448"/>
      <c r="J238" s="104">
        <v>444.6</v>
      </c>
      <c r="K238" s="454"/>
      <c r="L238" s="104">
        <v>513</v>
      </c>
    </row>
    <row r="239" spans="1:14" x14ac:dyDescent="0.3">
      <c r="A239" s="212" t="s">
        <v>79</v>
      </c>
      <c r="B239" s="213">
        <v>26</v>
      </c>
      <c r="C239" s="104">
        <v>90</v>
      </c>
      <c r="D239" s="103">
        <v>2500</v>
      </c>
      <c r="E239" s="219" t="s">
        <v>135</v>
      </c>
      <c r="F239" s="841">
        <v>1</v>
      </c>
      <c r="G239" s="169">
        <f t="shared" si="64"/>
        <v>5.8500000000000002E-3</v>
      </c>
      <c r="H239" s="170"/>
      <c r="I239" s="448"/>
      <c r="J239" s="104">
        <v>463.125</v>
      </c>
      <c r="K239" s="454"/>
      <c r="L239" s="104">
        <v>534.375</v>
      </c>
    </row>
    <row r="240" spans="1:14" ht="15" thickBot="1" x14ac:dyDescent="0.35">
      <c r="A240" s="222" t="s">
        <v>79</v>
      </c>
      <c r="B240" s="223">
        <v>26</v>
      </c>
      <c r="C240" s="224">
        <v>90</v>
      </c>
      <c r="D240" s="114">
        <v>2600</v>
      </c>
      <c r="E240" s="341" t="s">
        <v>135</v>
      </c>
      <c r="F240" s="344">
        <v>1</v>
      </c>
      <c r="G240" s="226">
        <f t="shared" si="64"/>
        <v>6.084E-3</v>
      </c>
      <c r="H240" s="227"/>
      <c r="I240" s="450"/>
      <c r="J240" s="114">
        <v>481.637</v>
      </c>
      <c r="K240" s="455"/>
      <c r="L240" s="114">
        <v>555.73500000000001</v>
      </c>
    </row>
  </sheetData>
  <sortState xmlns:xlrd2="http://schemas.microsoft.com/office/spreadsheetml/2017/richdata2" ref="N221:N237">
    <sortCondition ref="N221:N237"/>
  </sortState>
  <mergeCells count="8">
    <mergeCell ref="A1:L1"/>
    <mergeCell ref="F126:H126"/>
    <mergeCell ref="F2:H2"/>
    <mergeCell ref="I126:J126"/>
    <mergeCell ref="K126:L126"/>
    <mergeCell ref="A125:L125"/>
    <mergeCell ref="I2:J2"/>
    <mergeCell ref="K2:L2"/>
  </mergeCells>
  <pageMargins left="0" right="0.11811023622047245" top="0" bottom="0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79998168889431442"/>
  </sheetPr>
  <dimension ref="A1:T101"/>
  <sheetViews>
    <sheetView topLeftCell="A43" workbookViewId="0">
      <selection activeCell="O77" sqref="O77"/>
    </sheetView>
  </sheetViews>
  <sheetFormatPr defaultColWidth="14.44140625" defaultRowHeight="15" customHeight="1" x14ac:dyDescent="0.3"/>
  <cols>
    <col min="1" max="1" width="16.21875" style="834" customWidth="1"/>
    <col min="2" max="4" width="6" style="834" customWidth="1"/>
    <col min="5" max="5" width="4.88671875" style="834" bestFit="1" customWidth="1"/>
    <col min="6" max="6" width="4.44140625" style="834" customWidth="1"/>
    <col min="7" max="7" width="8.109375" style="834" customWidth="1"/>
    <col min="8" max="8" width="7.21875" style="834" customWidth="1"/>
    <col min="9" max="14" width="6.77734375" style="834" customWidth="1"/>
  </cols>
  <sheetData>
    <row r="1" spans="1:20" s="77" customFormat="1" ht="15" customHeight="1" x14ac:dyDescent="0.3">
      <c r="A1" s="1087" t="s">
        <v>39</v>
      </c>
      <c r="B1" s="1087"/>
      <c r="C1" s="1087"/>
      <c r="D1" s="1087"/>
      <c r="E1" s="1087"/>
      <c r="F1" s="1087"/>
      <c r="G1" s="1087"/>
      <c r="H1" s="1087"/>
      <c r="I1" s="1087"/>
      <c r="J1" s="1087"/>
      <c r="K1" s="1087"/>
      <c r="L1" s="1087"/>
      <c r="M1" s="1087"/>
      <c r="N1" s="1087"/>
    </row>
    <row r="2" spans="1:20" s="77" customFormat="1" ht="15" customHeight="1" thickBot="1" x14ac:dyDescent="0.35">
      <c r="A2" s="1088"/>
      <c r="B2" s="1088"/>
      <c r="C2" s="1088"/>
      <c r="D2" s="1088"/>
      <c r="E2" s="1088"/>
      <c r="F2" s="1088"/>
      <c r="G2" s="1088"/>
      <c r="H2" s="1088"/>
      <c r="I2" s="1088"/>
      <c r="J2" s="1088"/>
      <c r="K2" s="1088"/>
      <c r="L2" s="1088"/>
      <c r="M2" s="1088"/>
      <c r="N2" s="1088"/>
    </row>
    <row r="3" spans="1:20" s="77" customFormat="1" ht="30.6" customHeight="1" x14ac:dyDescent="0.3">
      <c r="A3" s="1089" t="s">
        <v>1</v>
      </c>
      <c r="B3" s="24" t="s">
        <v>2</v>
      </c>
      <c r="C3" s="25" t="s">
        <v>3</v>
      </c>
      <c r="D3" s="25" t="s">
        <v>4</v>
      </c>
      <c r="E3" s="1057" t="s">
        <v>5</v>
      </c>
      <c r="F3" s="1059" t="s">
        <v>41</v>
      </c>
      <c r="G3" s="1092"/>
      <c r="H3" s="1093"/>
      <c r="I3" s="843" t="s">
        <v>19</v>
      </c>
      <c r="J3" s="1094" t="s">
        <v>42</v>
      </c>
      <c r="K3" s="1095"/>
      <c r="L3" s="844" t="s">
        <v>19</v>
      </c>
      <c r="M3" s="1096" t="s">
        <v>43</v>
      </c>
      <c r="N3" s="1097"/>
    </row>
    <row r="4" spans="1:20" s="77" customFormat="1" ht="15" customHeight="1" x14ac:dyDescent="0.3">
      <c r="A4" s="1090"/>
      <c r="B4" s="845" t="s">
        <v>8</v>
      </c>
      <c r="C4" s="846" t="s">
        <v>8</v>
      </c>
      <c r="D4" s="846" t="s">
        <v>8</v>
      </c>
      <c r="E4" s="1091"/>
      <c r="F4" s="847" t="s">
        <v>9</v>
      </c>
      <c r="G4" s="848" t="s">
        <v>10</v>
      </c>
      <c r="H4" s="849" t="s">
        <v>21</v>
      </c>
      <c r="I4" s="850"/>
      <c r="J4" s="233" t="s">
        <v>44</v>
      </c>
      <c r="K4" s="851" t="s">
        <v>13</v>
      </c>
      <c r="L4" s="852"/>
      <c r="M4" s="853" t="s">
        <v>44</v>
      </c>
      <c r="N4" s="65" t="s">
        <v>13</v>
      </c>
    </row>
    <row r="5" spans="1:20" s="77" customFormat="1" ht="15" customHeight="1" x14ac:dyDescent="0.3">
      <c r="A5" s="472" t="s">
        <v>40</v>
      </c>
      <c r="B5" s="854">
        <v>18</v>
      </c>
      <c r="C5" s="855">
        <v>200</v>
      </c>
      <c r="D5" s="855">
        <v>800</v>
      </c>
      <c r="E5" s="37" t="s">
        <v>24</v>
      </c>
      <c r="F5" s="28">
        <v>1</v>
      </c>
      <c r="G5" s="29">
        <f t="shared" ref="G5:G36" si="0">B5*C5*D5/1000000000*F5</f>
        <v>2.8800000000000002E-3</v>
      </c>
      <c r="H5" s="30">
        <f>(C5*0.1*D5)/100000</f>
        <v>0.16</v>
      </c>
      <c r="I5" s="59">
        <f>J5/H5</f>
        <v>1020.6000000000001</v>
      </c>
      <c r="J5" s="82">
        <f t="shared" ref="J5:J15" si="1">K5*G5</f>
        <v>163.29600000000002</v>
      </c>
      <c r="K5" s="78">
        <v>56700</v>
      </c>
      <c r="L5" s="59">
        <f t="shared" ref="L5:L15" si="2">M5/H5</f>
        <v>1188</v>
      </c>
      <c r="M5" s="82">
        <f t="shared" ref="M5:M36" si="3">G5*N5</f>
        <v>190.08</v>
      </c>
      <c r="N5" s="79">
        <v>66000</v>
      </c>
    </row>
    <row r="6" spans="1:20" s="77" customFormat="1" ht="15" customHeight="1" x14ac:dyDescent="0.3">
      <c r="A6" s="472" t="s">
        <v>40</v>
      </c>
      <c r="B6" s="854">
        <v>18</v>
      </c>
      <c r="C6" s="855">
        <v>200</v>
      </c>
      <c r="D6" s="855">
        <v>900</v>
      </c>
      <c r="E6" s="37" t="s">
        <v>24</v>
      </c>
      <c r="F6" s="28">
        <v>1</v>
      </c>
      <c r="G6" s="29">
        <f t="shared" si="0"/>
        <v>3.2399999999999998E-3</v>
      </c>
      <c r="H6" s="30">
        <f t="shared" ref="H6:H14" si="4">(C6*0.1*D6)/100000</f>
        <v>0.18</v>
      </c>
      <c r="I6" s="59">
        <f t="shared" ref="I6:I14" si="5">J6/H6</f>
        <v>4366.666666666667</v>
      </c>
      <c r="J6" s="82">
        <v>786</v>
      </c>
      <c r="K6" s="78">
        <v>56700</v>
      </c>
      <c r="L6" s="59">
        <f>M6/H6</f>
        <v>1188</v>
      </c>
      <c r="M6" s="82">
        <f t="shared" si="3"/>
        <v>213.83999999999997</v>
      </c>
      <c r="N6" s="79">
        <v>66000</v>
      </c>
    </row>
    <row r="7" spans="1:20" s="77" customFormat="1" ht="15" customHeight="1" x14ac:dyDescent="0.3">
      <c r="A7" s="472" t="s">
        <v>40</v>
      </c>
      <c r="B7" s="854">
        <v>18</v>
      </c>
      <c r="C7" s="855">
        <v>200</v>
      </c>
      <c r="D7" s="855">
        <v>1000</v>
      </c>
      <c r="E7" s="37" t="s">
        <v>24</v>
      </c>
      <c r="F7" s="28">
        <v>1</v>
      </c>
      <c r="G7" s="29">
        <f t="shared" si="0"/>
        <v>3.5999999999999999E-3</v>
      </c>
      <c r="H7" s="30">
        <f t="shared" si="4"/>
        <v>0.2</v>
      </c>
      <c r="I7" s="59">
        <f t="shared" si="5"/>
        <v>1020.6</v>
      </c>
      <c r="J7" s="82">
        <f t="shared" si="1"/>
        <v>204.12</v>
      </c>
      <c r="K7" s="78">
        <v>56700</v>
      </c>
      <c r="L7" s="59">
        <f t="shared" si="2"/>
        <v>1188</v>
      </c>
      <c r="M7" s="82">
        <f t="shared" si="3"/>
        <v>237.6</v>
      </c>
      <c r="N7" s="79">
        <v>66000</v>
      </c>
    </row>
    <row r="8" spans="1:20" s="77" customFormat="1" ht="15" customHeight="1" x14ac:dyDescent="0.3">
      <c r="A8" s="472" t="s">
        <v>40</v>
      </c>
      <c r="B8" s="854">
        <v>18</v>
      </c>
      <c r="C8" s="855">
        <v>200</v>
      </c>
      <c r="D8" s="855">
        <v>1200</v>
      </c>
      <c r="E8" s="37" t="s">
        <v>24</v>
      </c>
      <c r="F8" s="28">
        <v>1</v>
      </c>
      <c r="G8" s="29">
        <f t="shared" si="0"/>
        <v>4.3200000000000001E-3</v>
      </c>
      <c r="H8" s="30">
        <f t="shared" si="4"/>
        <v>0.24</v>
      </c>
      <c r="I8" s="59">
        <f t="shared" si="5"/>
        <v>1020.6000000000001</v>
      </c>
      <c r="J8" s="82">
        <f t="shared" si="1"/>
        <v>244.94400000000002</v>
      </c>
      <c r="K8" s="78">
        <v>56700</v>
      </c>
      <c r="L8" s="59">
        <f t="shared" si="2"/>
        <v>1188</v>
      </c>
      <c r="M8" s="82">
        <f t="shared" si="3"/>
        <v>285.12</v>
      </c>
      <c r="N8" s="79">
        <v>66000</v>
      </c>
    </row>
    <row r="9" spans="1:20" s="77" customFormat="1" ht="15" customHeight="1" x14ac:dyDescent="0.3">
      <c r="A9" s="472" t="s">
        <v>40</v>
      </c>
      <c r="B9" s="33">
        <v>18</v>
      </c>
      <c r="C9" s="34">
        <v>300</v>
      </c>
      <c r="D9" s="34">
        <v>2000</v>
      </c>
      <c r="E9" s="37" t="s">
        <v>24</v>
      </c>
      <c r="F9" s="28">
        <v>1</v>
      </c>
      <c r="G9" s="29">
        <f t="shared" si="0"/>
        <v>1.0800000000000001E-2</v>
      </c>
      <c r="H9" s="30">
        <f t="shared" si="4"/>
        <v>0.6</v>
      </c>
      <c r="I9" s="59">
        <f t="shared" si="5"/>
        <v>1020.6</v>
      </c>
      <c r="J9" s="82">
        <f t="shared" si="1"/>
        <v>612.36</v>
      </c>
      <c r="K9" s="78">
        <v>56700</v>
      </c>
      <c r="L9" s="59">
        <f t="shared" si="2"/>
        <v>1188.0000000000002</v>
      </c>
      <c r="M9" s="82">
        <f t="shared" si="3"/>
        <v>712.80000000000007</v>
      </c>
      <c r="N9" s="79">
        <v>66000</v>
      </c>
    </row>
    <row r="10" spans="1:20" s="77" customFormat="1" ht="15" customHeight="1" x14ac:dyDescent="0.3">
      <c r="A10" s="472" t="s">
        <v>40</v>
      </c>
      <c r="B10" s="33">
        <v>18</v>
      </c>
      <c r="C10" s="34">
        <v>300</v>
      </c>
      <c r="D10" s="34">
        <v>2500</v>
      </c>
      <c r="E10" s="37" t="s">
        <v>24</v>
      </c>
      <c r="F10" s="28">
        <v>1</v>
      </c>
      <c r="G10" s="29">
        <f t="shared" si="0"/>
        <v>1.35E-2</v>
      </c>
      <c r="H10" s="30">
        <f t="shared" si="4"/>
        <v>0.75</v>
      </c>
      <c r="I10" s="59">
        <f t="shared" si="5"/>
        <v>1020.6</v>
      </c>
      <c r="J10" s="82">
        <f t="shared" si="1"/>
        <v>765.45</v>
      </c>
      <c r="K10" s="78">
        <v>56700</v>
      </c>
      <c r="L10" s="59">
        <f t="shared" si="2"/>
        <v>1188</v>
      </c>
      <c r="M10" s="82">
        <f t="shared" si="3"/>
        <v>891</v>
      </c>
      <c r="N10" s="79">
        <v>66000</v>
      </c>
    </row>
    <row r="11" spans="1:20" s="77" customFormat="1" ht="15" customHeight="1" x14ac:dyDescent="0.3">
      <c r="A11" s="472" t="s">
        <v>40</v>
      </c>
      <c r="B11" s="33">
        <v>18</v>
      </c>
      <c r="C11" s="34">
        <v>300</v>
      </c>
      <c r="D11" s="34">
        <v>3000</v>
      </c>
      <c r="E11" s="37" t="s">
        <v>24</v>
      </c>
      <c r="F11" s="28">
        <v>1</v>
      </c>
      <c r="G11" s="29">
        <f t="shared" si="0"/>
        <v>1.6199999999999999E-2</v>
      </c>
      <c r="H11" s="30">
        <f t="shared" si="4"/>
        <v>0.9</v>
      </c>
      <c r="I11" s="59">
        <f t="shared" si="5"/>
        <v>1020.5999999999999</v>
      </c>
      <c r="J11" s="82">
        <f t="shared" si="1"/>
        <v>918.54</v>
      </c>
      <c r="K11" s="78">
        <v>56700</v>
      </c>
      <c r="L11" s="59">
        <f t="shared" si="2"/>
        <v>1188</v>
      </c>
      <c r="M11" s="82">
        <f t="shared" si="3"/>
        <v>1069.2</v>
      </c>
      <c r="N11" s="79">
        <v>66000</v>
      </c>
    </row>
    <row r="12" spans="1:20" s="77" customFormat="1" ht="15" customHeight="1" x14ac:dyDescent="0.3">
      <c r="A12" s="472" t="s">
        <v>40</v>
      </c>
      <c r="B12" s="854">
        <v>18</v>
      </c>
      <c r="C12" s="855">
        <v>400</v>
      </c>
      <c r="D12" s="855">
        <v>2000</v>
      </c>
      <c r="E12" s="37" t="s">
        <v>24</v>
      </c>
      <c r="F12" s="28">
        <v>1</v>
      </c>
      <c r="G12" s="29">
        <f t="shared" si="0"/>
        <v>1.44E-2</v>
      </c>
      <c r="H12" s="30">
        <f t="shared" si="4"/>
        <v>0.8</v>
      </c>
      <c r="I12" s="59">
        <f t="shared" si="5"/>
        <v>1020.6</v>
      </c>
      <c r="J12" s="82">
        <f t="shared" si="1"/>
        <v>816.48</v>
      </c>
      <c r="K12" s="78">
        <v>56700</v>
      </c>
      <c r="L12" s="59">
        <f t="shared" si="2"/>
        <v>1188</v>
      </c>
      <c r="M12" s="82">
        <f t="shared" si="3"/>
        <v>950.4</v>
      </c>
      <c r="N12" s="79">
        <v>66000</v>
      </c>
    </row>
    <row r="13" spans="1:20" s="77" customFormat="1" ht="15" customHeight="1" x14ac:dyDescent="0.3">
      <c r="A13" s="472" t="s">
        <v>40</v>
      </c>
      <c r="B13" s="854">
        <v>18</v>
      </c>
      <c r="C13" s="855">
        <v>400</v>
      </c>
      <c r="D13" s="855">
        <v>2500</v>
      </c>
      <c r="E13" s="37" t="s">
        <v>24</v>
      </c>
      <c r="F13" s="28">
        <v>1</v>
      </c>
      <c r="G13" s="29">
        <f t="shared" si="0"/>
        <v>1.7999999999999999E-2</v>
      </c>
      <c r="H13" s="30">
        <f t="shared" si="4"/>
        <v>1</v>
      </c>
      <c r="I13" s="59">
        <f t="shared" si="5"/>
        <v>1020.5999999999999</v>
      </c>
      <c r="J13" s="82">
        <f t="shared" si="1"/>
        <v>1020.5999999999999</v>
      </c>
      <c r="K13" s="78">
        <v>56700</v>
      </c>
      <c r="L13" s="59">
        <f t="shared" si="2"/>
        <v>1188</v>
      </c>
      <c r="M13" s="82">
        <f t="shared" si="3"/>
        <v>1188</v>
      </c>
      <c r="N13" s="79">
        <v>66000</v>
      </c>
    </row>
    <row r="14" spans="1:20" s="77" customFormat="1" ht="15" customHeight="1" x14ac:dyDescent="0.3">
      <c r="A14" s="472" t="s">
        <v>40</v>
      </c>
      <c r="B14" s="854">
        <v>18</v>
      </c>
      <c r="C14" s="855">
        <v>400</v>
      </c>
      <c r="D14" s="855">
        <v>3000</v>
      </c>
      <c r="E14" s="37" t="s">
        <v>24</v>
      </c>
      <c r="F14" s="28">
        <v>1</v>
      </c>
      <c r="G14" s="29">
        <f t="shared" si="0"/>
        <v>2.1600000000000001E-2</v>
      </c>
      <c r="H14" s="30">
        <f t="shared" si="4"/>
        <v>1.2</v>
      </c>
      <c r="I14" s="59">
        <f t="shared" si="5"/>
        <v>1020.6</v>
      </c>
      <c r="J14" s="82">
        <f t="shared" si="1"/>
        <v>1224.72</v>
      </c>
      <c r="K14" s="78">
        <v>56700</v>
      </c>
      <c r="L14" s="59">
        <f t="shared" si="2"/>
        <v>1188.0000000000002</v>
      </c>
      <c r="M14" s="82">
        <f t="shared" si="3"/>
        <v>1425.6000000000001</v>
      </c>
      <c r="N14" s="79">
        <v>66000</v>
      </c>
    </row>
    <row r="15" spans="1:20" ht="15" customHeight="1" x14ac:dyDescent="0.3">
      <c r="A15" s="472" t="s">
        <v>40</v>
      </c>
      <c r="B15" s="33">
        <v>18</v>
      </c>
      <c r="C15" s="34">
        <v>500</v>
      </c>
      <c r="D15" s="34">
        <v>2000</v>
      </c>
      <c r="E15" s="37" t="s">
        <v>24</v>
      </c>
      <c r="F15" s="28">
        <v>1</v>
      </c>
      <c r="G15" s="29">
        <f t="shared" si="0"/>
        <v>1.7999999999999999E-2</v>
      </c>
      <c r="H15" s="30">
        <f>(C15*0.1*D15)/100000</f>
        <v>1</v>
      </c>
      <c r="I15" s="59">
        <f>J15/H15</f>
        <v>1020.5999999999999</v>
      </c>
      <c r="J15" s="82">
        <f t="shared" si="1"/>
        <v>1020.5999999999999</v>
      </c>
      <c r="K15" s="78">
        <v>56700</v>
      </c>
      <c r="L15" s="59">
        <f t="shared" si="2"/>
        <v>1188</v>
      </c>
      <c r="M15" s="82">
        <f t="shared" si="3"/>
        <v>1188</v>
      </c>
      <c r="N15" s="79">
        <v>66000</v>
      </c>
      <c r="O15" s="1"/>
      <c r="P15" s="1"/>
      <c r="Q15" s="1"/>
      <c r="R15" s="1"/>
      <c r="S15" s="1"/>
      <c r="T15" s="1"/>
    </row>
    <row r="16" spans="1:20" ht="14.25" customHeight="1" x14ac:dyDescent="0.3">
      <c r="A16" s="472" t="s">
        <v>40</v>
      </c>
      <c r="B16" s="33">
        <v>18</v>
      </c>
      <c r="C16" s="34">
        <v>500</v>
      </c>
      <c r="D16" s="34">
        <v>2500</v>
      </c>
      <c r="E16" s="37" t="s">
        <v>24</v>
      </c>
      <c r="F16" s="28">
        <v>1</v>
      </c>
      <c r="G16" s="29">
        <f t="shared" si="0"/>
        <v>2.2499999999999999E-2</v>
      </c>
      <c r="H16" s="30">
        <f t="shared" ref="H16:H36" si="6">(C16*0.1*D16)/100000</f>
        <v>1.25</v>
      </c>
      <c r="I16" s="59">
        <f t="shared" ref="I16:I36" si="7">J16/H16</f>
        <v>628.79999999999995</v>
      </c>
      <c r="J16" s="82">
        <v>786</v>
      </c>
      <c r="K16" s="78">
        <v>56700</v>
      </c>
      <c r="L16" s="59">
        <f>M16/H16</f>
        <v>1188</v>
      </c>
      <c r="M16" s="82">
        <f t="shared" si="3"/>
        <v>1485</v>
      </c>
      <c r="N16" s="79">
        <v>66000</v>
      </c>
      <c r="O16" s="1"/>
      <c r="P16" s="1"/>
      <c r="Q16" s="1"/>
      <c r="R16" s="1"/>
      <c r="S16" s="1"/>
      <c r="T16" s="1"/>
    </row>
    <row r="17" spans="1:20" ht="15" customHeight="1" x14ac:dyDescent="0.3">
      <c r="A17" s="472" t="s">
        <v>40</v>
      </c>
      <c r="B17" s="33">
        <v>18</v>
      </c>
      <c r="C17" s="34">
        <v>500</v>
      </c>
      <c r="D17" s="34">
        <v>3000</v>
      </c>
      <c r="E17" s="37" t="s">
        <v>24</v>
      </c>
      <c r="F17" s="28">
        <v>1</v>
      </c>
      <c r="G17" s="29">
        <f t="shared" si="0"/>
        <v>2.7E-2</v>
      </c>
      <c r="H17" s="30">
        <f t="shared" si="6"/>
        <v>1.5</v>
      </c>
      <c r="I17" s="59">
        <f t="shared" si="7"/>
        <v>1020.6</v>
      </c>
      <c r="J17" s="82">
        <f t="shared" ref="J17:J36" si="8">K17*G17</f>
        <v>1530.9</v>
      </c>
      <c r="K17" s="78">
        <v>56700</v>
      </c>
      <c r="L17" s="59">
        <f t="shared" ref="L17:L36" si="9">M17/H17</f>
        <v>1188</v>
      </c>
      <c r="M17" s="82">
        <f t="shared" si="3"/>
        <v>1782</v>
      </c>
      <c r="N17" s="79">
        <v>66000</v>
      </c>
      <c r="O17" s="1"/>
      <c r="P17" s="1"/>
      <c r="Q17" s="1"/>
      <c r="R17" s="1"/>
      <c r="S17" s="1"/>
      <c r="T17" s="1"/>
    </row>
    <row r="18" spans="1:20" ht="15.75" customHeight="1" x14ac:dyDescent="0.3">
      <c r="A18" s="472" t="s">
        <v>40</v>
      </c>
      <c r="B18" s="854">
        <v>18</v>
      </c>
      <c r="C18" s="855">
        <v>600</v>
      </c>
      <c r="D18" s="855">
        <v>2000</v>
      </c>
      <c r="E18" s="37" t="s">
        <v>24</v>
      </c>
      <c r="F18" s="28">
        <v>1</v>
      </c>
      <c r="G18" s="29">
        <f t="shared" si="0"/>
        <v>2.1600000000000001E-2</v>
      </c>
      <c r="H18" s="30">
        <f t="shared" si="6"/>
        <v>1.2</v>
      </c>
      <c r="I18" s="59">
        <f t="shared" si="7"/>
        <v>1020.6</v>
      </c>
      <c r="J18" s="82">
        <f t="shared" si="8"/>
        <v>1224.72</v>
      </c>
      <c r="K18" s="78">
        <v>56700</v>
      </c>
      <c r="L18" s="59">
        <f t="shared" si="9"/>
        <v>1188.0000000000002</v>
      </c>
      <c r="M18" s="82">
        <f t="shared" si="3"/>
        <v>1425.6000000000001</v>
      </c>
      <c r="N18" s="79">
        <v>66000</v>
      </c>
      <c r="O18" s="1"/>
      <c r="P18" s="1"/>
      <c r="Q18" s="1"/>
      <c r="R18" s="1"/>
      <c r="S18" s="1"/>
      <c r="T18" s="1"/>
    </row>
    <row r="19" spans="1:20" ht="15.75" customHeight="1" x14ac:dyDescent="0.3">
      <c r="A19" s="472" t="s">
        <v>40</v>
      </c>
      <c r="B19" s="854">
        <v>18</v>
      </c>
      <c r="C19" s="855">
        <v>600</v>
      </c>
      <c r="D19" s="855">
        <v>2500</v>
      </c>
      <c r="E19" s="37" t="s">
        <v>24</v>
      </c>
      <c r="F19" s="28">
        <v>1</v>
      </c>
      <c r="G19" s="29">
        <f t="shared" si="0"/>
        <v>2.7E-2</v>
      </c>
      <c r="H19" s="30">
        <f t="shared" si="6"/>
        <v>1.5</v>
      </c>
      <c r="I19" s="59">
        <f t="shared" si="7"/>
        <v>1020.6</v>
      </c>
      <c r="J19" s="82">
        <f t="shared" si="8"/>
        <v>1530.9</v>
      </c>
      <c r="K19" s="78">
        <v>56700</v>
      </c>
      <c r="L19" s="59">
        <f t="shared" si="9"/>
        <v>1188</v>
      </c>
      <c r="M19" s="82">
        <f t="shared" si="3"/>
        <v>1782</v>
      </c>
      <c r="N19" s="79">
        <v>66000</v>
      </c>
    </row>
    <row r="20" spans="1:20" ht="15.75" customHeight="1" thickBot="1" x14ac:dyDescent="0.35">
      <c r="A20" s="136" t="s">
        <v>40</v>
      </c>
      <c r="B20" s="856">
        <v>18</v>
      </c>
      <c r="C20" s="857">
        <v>600</v>
      </c>
      <c r="D20" s="857">
        <v>3000</v>
      </c>
      <c r="E20" s="128" t="s">
        <v>24</v>
      </c>
      <c r="F20" s="98">
        <v>1</v>
      </c>
      <c r="G20" s="99">
        <f t="shared" si="0"/>
        <v>3.2399999999999998E-2</v>
      </c>
      <c r="H20" s="100">
        <f t="shared" si="6"/>
        <v>1.8</v>
      </c>
      <c r="I20" s="101">
        <f t="shared" si="7"/>
        <v>1020.5999999999999</v>
      </c>
      <c r="J20" s="318">
        <f t="shared" si="8"/>
        <v>1837.08</v>
      </c>
      <c r="K20" s="319">
        <v>56700</v>
      </c>
      <c r="L20" s="101">
        <f t="shared" si="9"/>
        <v>1188</v>
      </c>
      <c r="M20" s="83">
        <f t="shared" si="3"/>
        <v>2138.4</v>
      </c>
      <c r="N20" s="367">
        <v>66000</v>
      </c>
    </row>
    <row r="21" spans="1:20" ht="15.75" customHeight="1" x14ac:dyDescent="0.3">
      <c r="A21" s="858" t="s">
        <v>40</v>
      </c>
      <c r="B21" s="859">
        <v>18</v>
      </c>
      <c r="C21" s="860">
        <v>200</v>
      </c>
      <c r="D21" s="860">
        <v>800</v>
      </c>
      <c r="E21" s="140" t="s">
        <v>45</v>
      </c>
      <c r="F21" s="90">
        <v>1</v>
      </c>
      <c r="G21" s="91">
        <f t="shared" si="0"/>
        <v>2.8800000000000002E-3</v>
      </c>
      <c r="H21" s="92">
        <f t="shared" si="6"/>
        <v>0.16</v>
      </c>
      <c r="I21" s="60">
        <f t="shared" si="7"/>
        <v>772.2</v>
      </c>
      <c r="J21" s="84">
        <f>K21*G21</f>
        <v>123.55200000000001</v>
      </c>
      <c r="K21" s="80">
        <v>42900</v>
      </c>
      <c r="L21" s="60">
        <f t="shared" si="9"/>
        <v>891</v>
      </c>
      <c r="M21" s="84">
        <f t="shared" si="3"/>
        <v>142.56</v>
      </c>
      <c r="N21" s="81">
        <v>49500</v>
      </c>
    </row>
    <row r="22" spans="1:20" ht="15.75" customHeight="1" x14ac:dyDescent="0.3">
      <c r="A22" s="472" t="s">
        <v>40</v>
      </c>
      <c r="B22" s="854">
        <v>18</v>
      </c>
      <c r="C22" s="855">
        <v>200</v>
      </c>
      <c r="D22" s="855">
        <v>900</v>
      </c>
      <c r="E22" s="140" t="s">
        <v>45</v>
      </c>
      <c r="F22" s="28">
        <v>1</v>
      </c>
      <c r="G22" s="29">
        <f t="shared" si="0"/>
        <v>3.2399999999999998E-3</v>
      </c>
      <c r="H22" s="30">
        <f t="shared" si="6"/>
        <v>0.18</v>
      </c>
      <c r="I22" s="59">
        <f t="shared" si="7"/>
        <v>772.19999999999993</v>
      </c>
      <c r="J22" s="82">
        <f t="shared" si="8"/>
        <v>138.99599999999998</v>
      </c>
      <c r="K22" s="80">
        <v>42900</v>
      </c>
      <c r="L22" s="59">
        <f t="shared" si="9"/>
        <v>891</v>
      </c>
      <c r="M22" s="82">
        <f t="shared" si="3"/>
        <v>160.38</v>
      </c>
      <c r="N22" s="81">
        <v>49500</v>
      </c>
    </row>
    <row r="23" spans="1:20" ht="15.75" customHeight="1" x14ac:dyDescent="0.3">
      <c r="A23" s="472" t="s">
        <v>40</v>
      </c>
      <c r="B23" s="854">
        <v>18</v>
      </c>
      <c r="C23" s="855">
        <v>200</v>
      </c>
      <c r="D23" s="855">
        <v>1000</v>
      </c>
      <c r="E23" s="140" t="s">
        <v>45</v>
      </c>
      <c r="F23" s="28">
        <v>1</v>
      </c>
      <c r="G23" s="29">
        <f t="shared" si="0"/>
        <v>3.5999999999999999E-3</v>
      </c>
      <c r="H23" s="30">
        <f t="shared" si="6"/>
        <v>0.2</v>
      </c>
      <c r="I23" s="59">
        <f t="shared" si="7"/>
        <v>772.19999999999993</v>
      </c>
      <c r="J23" s="82">
        <f t="shared" si="8"/>
        <v>154.44</v>
      </c>
      <c r="K23" s="80">
        <v>42900</v>
      </c>
      <c r="L23" s="59">
        <f t="shared" si="9"/>
        <v>890.99999999999989</v>
      </c>
      <c r="M23" s="82">
        <f t="shared" si="3"/>
        <v>178.2</v>
      </c>
      <c r="N23" s="81">
        <v>49500</v>
      </c>
    </row>
    <row r="24" spans="1:20" ht="15.75" customHeight="1" x14ac:dyDescent="0.3">
      <c r="A24" s="472" t="s">
        <v>40</v>
      </c>
      <c r="B24" s="854">
        <v>18</v>
      </c>
      <c r="C24" s="855">
        <v>200</v>
      </c>
      <c r="D24" s="855">
        <v>1200</v>
      </c>
      <c r="E24" s="140" t="s">
        <v>45</v>
      </c>
      <c r="F24" s="28">
        <v>1</v>
      </c>
      <c r="G24" s="29">
        <f t="shared" si="0"/>
        <v>4.3200000000000001E-3</v>
      </c>
      <c r="H24" s="30">
        <f t="shared" si="6"/>
        <v>0.24</v>
      </c>
      <c r="I24" s="59">
        <f t="shared" si="7"/>
        <v>772.2</v>
      </c>
      <c r="J24" s="82">
        <f t="shared" si="8"/>
        <v>185.328</v>
      </c>
      <c r="K24" s="80">
        <v>42900</v>
      </c>
      <c r="L24" s="59">
        <f t="shared" si="9"/>
        <v>891</v>
      </c>
      <c r="M24" s="82">
        <f t="shared" si="3"/>
        <v>213.84</v>
      </c>
      <c r="N24" s="81">
        <v>49500</v>
      </c>
    </row>
    <row r="25" spans="1:20" ht="15.75" customHeight="1" x14ac:dyDescent="0.3">
      <c r="A25" s="472" t="s">
        <v>40</v>
      </c>
      <c r="B25" s="33">
        <v>18</v>
      </c>
      <c r="C25" s="34">
        <v>300</v>
      </c>
      <c r="D25" s="34">
        <v>2000</v>
      </c>
      <c r="E25" s="140" t="s">
        <v>45</v>
      </c>
      <c r="F25" s="28">
        <v>1</v>
      </c>
      <c r="G25" s="29">
        <f t="shared" si="0"/>
        <v>1.0800000000000001E-2</v>
      </c>
      <c r="H25" s="30">
        <f t="shared" si="6"/>
        <v>0.6</v>
      </c>
      <c r="I25" s="59">
        <f t="shared" si="7"/>
        <v>772.20000000000016</v>
      </c>
      <c r="J25" s="82">
        <f t="shared" si="8"/>
        <v>463.32000000000005</v>
      </c>
      <c r="K25" s="80">
        <v>42900</v>
      </c>
      <c r="L25" s="59">
        <f t="shared" si="9"/>
        <v>891.00000000000011</v>
      </c>
      <c r="M25" s="82">
        <f t="shared" si="3"/>
        <v>534.6</v>
      </c>
      <c r="N25" s="81">
        <v>49500</v>
      </c>
    </row>
    <row r="26" spans="1:20" ht="15.75" customHeight="1" x14ac:dyDescent="0.3">
      <c r="A26" s="472" t="s">
        <v>40</v>
      </c>
      <c r="B26" s="33">
        <v>18</v>
      </c>
      <c r="C26" s="34">
        <v>300</v>
      </c>
      <c r="D26" s="34">
        <v>2500</v>
      </c>
      <c r="E26" s="140" t="s">
        <v>45</v>
      </c>
      <c r="F26" s="28">
        <v>1</v>
      </c>
      <c r="G26" s="29">
        <f t="shared" si="0"/>
        <v>1.35E-2</v>
      </c>
      <c r="H26" s="30">
        <f t="shared" si="6"/>
        <v>0.75</v>
      </c>
      <c r="I26" s="59">
        <f t="shared" si="7"/>
        <v>772.19999999999993</v>
      </c>
      <c r="J26" s="82">
        <f t="shared" si="8"/>
        <v>579.15</v>
      </c>
      <c r="K26" s="80">
        <v>42900</v>
      </c>
      <c r="L26" s="59">
        <f t="shared" si="9"/>
        <v>891</v>
      </c>
      <c r="M26" s="82">
        <f t="shared" si="3"/>
        <v>668.25</v>
      </c>
      <c r="N26" s="81">
        <v>49500</v>
      </c>
    </row>
    <row r="27" spans="1:20" ht="15.75" customHeight="1" x14ac:dyDescent="0.3">
      <c r="A27" s="472" t="s">
        <v>40</v>
      </c>
      <c r="B27" s="33">
        <v>18</v>
      </c>
      <c r="C27" s="34">
        <v>300</v>
      </c>
      <c r="D27" s="34">
        <v>3000</v>
      </c>
      <c r="E27" s="140" t="s">
        <v>45</v>
      </c>
      <c r="F27" s="28">
        <v>1</v>
      </c>
      <c r="G27" s="29">
        <f t="shared" si="0"/>
        <v>1.6199999999999999E-2</v>
      </c>
      <c r="H27" s="30">
        <f t="shared" si="6"/>
        <v>0.9</v>
      </c>
      <c r="I27" s="59">
        <f t="shared" si="7"/>
        <v>772.2</v>
      </c>
      <c r="J27" s="82">
        <f t="shared" si="8"/>
        <v>694.98</v>
      </c>
      <c r="K27" s="80">
        <v>42900</v>
      </c>
      <c r="L27" s="59">
        <f t="shared" si="9"/>
        <v>891</v>
      </c>
      <c r="M27" s="82">
        <f t="shared" si="3"/>
        <v>801.9</v>
      </c>
      <c r="N27" s="81">
        <v>49500</v>
      </c>
    </row>
    <row r="28" spans="1:20" ht="15.75" customHeight="1" x14ac:dyDescent="0.3">
      <c r="A28" s="472" t="s">
        <v>40</v>
      </c>
      <c r="B28" s="854">
        <v>18</v>
      </c>
      <c r="C28" s="855">
        <v>400</v>
      </c>
      <c r="D28" s="855">
        <v>2000</v>
      </c>
      <c r="E28" s="140" t="s">
        <v>45</v>
      </c>
      <c r="F28" s="28">
        <v>1</v>
      </c>
      <c r="G28" s="29">
        <f t="shared" si="0"/>
        <v>1.44E-2</v>
      </c>
      <c r="H28" s="30">
        <f t="shared" si="6"/>
        <v>0.8</v>
      </c>
      <c r="I28" s="59">
        <f t="shared" si="7"/>
        <v>772.19999999999993</v>
      </c>
      <c r="J28" s="82">
        <f t="shared" si="8"/>
        <v>617.76</v>
      </c>
      <c r="K28" s="80">
        <v>42900</v>
      </c>
      <c r="L28" s="59">
        <f t="shared" si="9"/>
        <v>890.99999999999989</v>
      </c>
      <c r="M28" s="82">
        <f t="shared" si="3"/>
        <v>712.8</v>
      </c>
      <c r="N28" s="81">
        <v>49500</v>
      </c>
    </row>
    <row r="29" spans="1:20" ht="15.75" customHeight="1" x14ac:dyDescent="0.3">
      <c r="A29" s="472" t="s">
        <v>40</v>
      </c>
      <c r="B29" s="854">
        <v>18</v>
      </c>
      <c r="C29" s="855">
        <v>400</v>
      </c>
      <c r="D29" s="855">
        <v>2500</v>
      </c>
      <c r="E29" s="140" t="s">
        <v>45</v>
      </c>
      <c r="F29" s="28">
        <v>1</v>
      </c>
      <c r="G29" s="29">
        <f t="shared" si="0"/>
        <v>1.7999999999999999E-2</v>
      </c>
      <c r="H29" s="30">
        <f t="shared" si="6"/>
        <v>1</v>
      </c>
      <c r="I29" s="59">
        <f t="shared" si="7"/>
        <v>772.19999999999993</v>
      </c>
      <c r="J29" s="82">
        <f t="shared" si="8"/>
        <v>772.19999999999993</v>
      </c>
      <c r="K29" s="80">
        <v>42900</v>
      </c>
      <c r="L29" s="59">
        <f t="shared" si="9"/>
        <v>890.99999999999989</v>
      </c>
      <c r="M29" s="82">
        <f t="shared" si="3"/>
        <v>890.99999999999989</v>
      </c>
      <c r="N29" s="81">
        <v>49500</v>
      </c>
    </row>
    <row r="30" spans="1:20" ht="15.75" customHeight="1" x14ac:dyDescent="0.3">
      <c r="A30" s="472" t="s">
        <v>40</v>
      </c>
      <c r="B30" s="854">
        <v>18</v>
      </c>
      <c r="C30" s="855">
        <v>400</v>
      </c>
      <c r="D30" s="855">
        <v>3000</v>
      </c>
      <c r="E30" s="140" t="s">
        <v>45</v>
      </c>
      <c r="F30" s="28">
        <v>1</v>
      </c>
      <c r="G30" s="29">
        <f t="shared" si="0"/>
        <v>2.1600000000000001E-2</v>
      </c>
      <c r="H30" s="30">
        <f t="shared" si="6"/>
        <v>1.2</v>
      </c>
      <c r="I30" s="59">
        <f t="shared" si="7"/>
        <v>772.20000000000016</v>
      </c>
      <c r="J30" s="82">
        <f t="shared" si="8"/>
        <v>926.6400000000001</v>
      </c>
      <c r="K30" s="80">
        <v>42900</v>
      </c>
      <c r="L30" s="59">
        <f t="shared" si="9"/>
        <v>891.00000000000011</v>
      </c>
      <c r="M30" s="82">
        <f t="shared" si="3"/>
        <v>1069.2</v>
      </c>
      <c r="N30" s="81">
        <v>49500</v>
      </c>
    </row>
    <row r="31" spans="1:20" ht="15.75" customHeight="1" x14ac:dyDescent="0.3">
      <c r="A31" s="472" t="s">
        <v>40</v>
      </c>
      <c r="B31" s="33">
        <v>18</v>
      </c>
      <c r="C31" s="34">
        <v>500</v>
      </c>
      <c r="D31" s="34">
        <v>2000</v>
      </c>
      <c r="E31" s="140" t="s">
        <v>45</v>
      </c>
      <c r="F31" s="28">
        <v>1</v>
      </c>
      <c r="G31" s="29">
        <f t="shared" si="0"/>
        <v>1.7999999999999999E-2</v>
      </c>
      <c r="H31" s="30">
        <f t="shared" si="6"/>
        <v>1</v>
      </c>
      <c r="I31" s="59">
        <f t="shared" si="7"/>
        <v>772.19999999999993</v>
      </c>
      <c r="J31" s="82">
        <f t="shared" si="8"/>
        <v>772.19999999999993</v>
      </c>
      <c r="K31" s="80">
        <v>42900</v>
      </c>
      <c r="L31" s="59">
        <f t="shared" si="9"/>
        <v>890.99999999999989</v>
      </c>
      <c r="M31" s="82">
        <f t="shared" si="3"/>
        <v>890.99999999999989</v>
      </c>
      <c r="N31" s="81">
        <v>49500</v>
      </c>
    </row>
    <row r="32" spans="1:20" ht="15.75" customHeight="1" x14ac:dyDescent="0.3">
      <c r="A32" s="472" t="s">
        <v>40</v>
      </c>
      <c r="B32" s="33">
        <v>18</v>
      </c>
      <c r="C32" s="34">
        <v>500</v>
      </c>
      <c r="D32" s="34">
        <v>2500</v>
      </c>
      <c r="E32" s="140" t="s">
        <v>45</v>
      </c>
      <c r="F32" s="28">
        <v>1</v>
      </c>
      <c r="G32" s="29">
        <f t="shared" si="0"/>
        <v>2.2499999999999999E-2</v>
      </c>
      <c r="H32" s="30">
        <f t="shared" si="6"/>
        <v>1.25</v>
      </c>
      <c r="I32" s="59">
        <f t="shared" si="7"/>
        <v>772.2</v>
      </c>
      <c r="J32" s="82">
        <f t="shared" si="8"/>
        <v>965.25</v>
      </c>
      <c r="K32" s="80">
        <v>42900</v>
      </c>
      <c r="L32" s="59">
        <f t="shared" si="9"/>
        <v>891</v>
      </c>
      <c r="M32" s="82">
        <f t="shared" si="3"/>
        <v>1113.75</v>
      </c>
      <c r="N32" s="81">
        <v>49500</v>
      </c>
    </row>
    <row r="33" spans="1:14" ht="15.75" customHeight="1" x14ac:dyDescent="0.3">
      <c r="A33" s="472" t="s">
        <v>40</v>
      </c>
      <c r="B33" s="33">
        <v>18</v>
      </c>
      <c r="C33" s="34">
        <v>500</v>
      </c>
      <c r="D33" s="34">
        <v>3000</v>
      </c>
      <c r="E33" s="140" t="s">
        <v>45</v>
      </c>
      <c r="F33" s="28">
        <v>1</v>
      </c>
      <c r="G33" s="29">
        <f t="shared" si="0"/>
        <v>2.7E-2</v>
      </c>
      <c r="H33" s="30">
        <f t="shared" si="6"/>
        <v>1.5</v>
      </c>
      <c r="I33" s="59">
        <f t="shared" si="7"/>
        <v>772.19999999999993</v>
      </c>
      <c r="J33" s="82">
        <f t="shared" si="8"/>
        <v>1158.3</v>
      </c>
      <c r="K33" s="80">
        <v>42900</v>
      </c>
      <c r="L33" s="59">
        <f t="shared" si="9"/>
        <v>891</v>
      </c>
      <c r="M33" s="82">
        <f t="shared" si="3"/>
        <v>1336.5</v>
      </c>
      <c r="N33" s="81">
        <v>49500</v>
      </c>
    </row>
    <row r="34" spans="1:14" ht="15.75" customHeight="1" x14ac:dyDescent="0.3">
      <c r="A34" s="472" t="s">
        <v>40</v>
      </c>
      <c r="B34" s="854">
        <v>18</v>
      </c>
      <c r="C34" s="855">
        <v>600</v>
      </c>
      <c r="D34" s="855">
        <v>2000</v>
      </c>
      <c r="E34" s="140" t="s">
        <v>45</v>
      </c>
      <c r="F34" s="28">
        <v>1</v>
      </c>
      <c r="G34" s="29">
        <f t="shared" si="0"/>
        <v>2.1600000000000001E-2</v>
      </c>
      <c r="H34" s="30">
        <f t="shared" si="6"/>
        <v>1.2</v>
      </c>
      <c r="I34" s="59">
        <f t="shared" si="7"/>
        <v>772.20000000000016</v>
      </c>
      <c r="J34" s="82">
        <f t="shared" si="8"/>
        <v>926.6400000000001</v>
      </c>
      <c r="K34" s="80">
        <v>42900</v>
      </c>
      <c r="L34" s="59">
        <f t="shared" si="9"/>
        <v>891.00000000000011</v>
      </c>
      <c r="M34" s="82">
        <f t="shared" si="3"/>
        <v>1069.2</v>
      </c>
      <c r="N34" s="81">
        <v>49500</v>
      </c>
    </row>
    <row r="35" spans="1:14" ht="15.75" customHeight="1" x14ac:dyDescent="0.3">
      <c r="A35" s="472" t="s">
        <v>40</v>
      </c>
      <c r="B35" s="854">
        <v>18</v>
      </c>
      <c r="C35" s="855">
        <v>600</v>
      </c>
      <c r="D35" s="855">
        <v>2500</v>
      </c>
      <c r="E35" s="140" t="s">
        <v>45</v>
      </c>
      <c r="F35" s="28">
        <v>1</v>
      </c>
      <c r="G35" s="29">
        <f t="shared" si="0"/>
        <v>2.7E-2</v>
      </c>
      <c r="H35" s="30">
        <f t="shared" si="6"/>
        <v>1.5</v>
      </c>
      <c r="I35" s="59">
        <f t="shared" si="7"/>
        <v>772.19999999999993</v>
      </c>
      <c r="J35" s="82">
        <f t="shared" si="8"/>
        <v>1158.3</v>
      </c>
      <c r="K35" s="80">
        <v>42900</v>
      </c>
      <c r="L35" s="59">
        <f t="shared" si="9"/>
        <v>891</v>
      </c>
      <c r="M35" s="82">
        <f t="shared" si="3"/>
        <v>1336.5</v>
      </c>
      <c r="N35" s="81">
        <v>49500</v>
      </c>
    </row>
    <row r="36" spans="1:14" ht="15.75" customHeight="1" thickBot="1" x14ac:dyDescent="0.35">
      <c r="A36" s="861" t="s">
        <v>40</v>
      </c>
      <c r="B36" s="862">
        <v>18</v>
      </c>
      <c r="C36" s="863">
        <v>600</v>
      </c>
      <c r="D36" s="863">
        <v>3000</v>
      </c>
      <c r="E36" s="864" t="s">
        <v>45</v>
      </c>
      <c r="F36" s="688">
        <v>1</v>
      </c>
      <c r="G36" s="689">
        <f t="shared" si="0"/>
        <v>3.2399999999999998E-2</v>
      </c>
      <c r="H36" s="690">
        <f t="shared" si="6"/>
        <v>1.8</v>
      </c>
      <c r="I36" s="691">
        <f t="shared" si="7"/>
        <v>772.2</v>
      </c>
      <c r="J36" s="85">
        <f t="shared" si="8"/>
        <v>1389.96</v>
      </c>
      <c r="K36" s="80">
        <v>42900</v>
      </c>
      <c r="L36" s="691">
        <f t="shared" si="9"/>
        <v>891</v>
      </c>
      <c r="M36" s="85">
        <f t="shared" si="3"/>
        <v>1603.8</v>
      </c>
      <c r="N36" s="81">
        <v>49500</v>
      </c>
    </row>
    <row r="37" spans="1:14" ht="15.75" customHeight="1" thickBot="1" x14ac:dyDescent="0.35">
      <c r="A37" s="835"/>
      <c r="B37" s="836"/>
      <c r="C37" s="836"/>
      <c r="D37" s="836"/>
      <c r="E37" s="836"/>
      <c r="F37" s="836"/>
      <c r="G37" s="836"/>
      <c r="H37" s="836"/>
      <c r="I37" s="836"/>
      <c r="J37" s="836"/>
      <c r="K37" s="836"/>
      <c r="L37" s="836"/>
      <c r="M37" s="836"/>
      <c r="N37" s="836"/>
    </row>
    <row r="38" spans="1:14" ht="15.75" customHeight="1" x14ac:dyDescent="0.3">
      <c r="A38" s="858" t="s">
        <v>40</v>
      </c>
      <c r="B38" s="859">
        <v>28</v>
      </c>
      <c r="C38" s="860">
        <v>600</v>
      </c>
      <c r="D38" s="860">
        <v>2000</v>
      </c>
      <c r="E38" s="140" t="s">
        <v>24</v>
      </c>
      <c r="F38" s="90">
        <v>1</v>
      </c>
      <c r="G38" s="91">
        <f t="shared" ref="G38:G49" si="10">B38*C38*D38/1000000000*F38</f>
        <v>3.3599999999999998E-2</v>
      </c>
      <c r="H38" s="92">
        <f>(C38*0.1*D38)/100000</f>
        <v>1.2</v>
      </c>
      <c r="I38" s="60">
        <f>J38/H38</f>
        <v>1512</v>
      </c>
      <c r="J38" s="84">
        <f t="shared" ref="J38" si="11">K38*G38</f>
        <v>1814.3999999999999</v>
      </c>
      <c r="K38" s="80">
        <v>54000</v>
      </c>
      <c r="L38" s="60">
        <f t="shared" ref="L38" si="12">M38/H38</f>
        <v>1763.9999999999998</v>
      </c>
      <c r="M38" s="84">
        <f t="shared" ref="M38:M49" si="13">G38*N38</f>
        <v>2116.7999999999997</v>
      </c>
      <c r="N38" s="81">
        <v>63000</v>
      </c>
    </row>
    <row r="39" spans="1:14" ht="15.75" customHeight="1" x14ac:dyDescent="0.3">
      <c r="A39" s="472" t="s">
        <v>40</v>
      </c>
      <c r="B39" s="859">
        <v>28</v>
      </c>
      <c r="C39" s="860">
        <v>600</v>
      </c>
      <c r="D39" s="855">
        <v>2500</v>
      </c>
      <c r="E39" s="37" t="s">
        <v>24</v>
      </c>
      <c r="F39" s="28">
        <v>1</v>
      </c>
      <c r="G39" s="29">
        <f t="shared" si="10"/>
        <v>4.2000000000000003E-2</v>
      </c>
      <c r="H39" s="30">
        <f t="shared" ref="H39:H47" si="14">(C39*0.1*D39)/100000</f>
        <v>1.5</v>
      </c>
      <c r="I39" s="59">
        <f t="shared" ref="I39:I47" si="15">J39/H39</f>
        <v>524</v>
      </c>
      <c r="J39" s="82">
        <v>786</v>
      </c>
      <c r="K39" s="80">
        <v>54000</v>
      </c>
      <c r="L39" s="59">
        <f>M39/H39</f>
        <v>1764</v>
      </c>
      <c r="M39" s="82">
        <f t="shared" si="13"/>
        <v>2646</v>
      </c>
      <c r="N39" s="81">
        <v>63000</v>
      </c>
    </row>
    <row r="40" spans="1:14" ht="15.75" customHeight="1" x14ac:dyDescent="0.3">
      <c r="A40" s="472" t="s">
        <v>40</v>
      </c>
      <c r="B40" s="859">
        <v>28</v>
      </c>
      <c r="C40" s="860">
        <v>600</v>
      </c>
      <c r="D40" s="855">
        <v>3000</v>
      </c>
      <c r="E40" s="37" t="s">
        <v>24</v>
      </c>
      <c r="F40" s="28">
        <v>1</v>
      </c>
      <c r="G40" s="29">
        <f t="shared" si="10"/>
        <v>5.04E-2</v>
      </c>
      <c r="H40" s="30">
        <f t="shared" si="14"/>
        <v>1.8</v>
      </c>
      <c r="I40" s="59">
        <f t="shared" si="15"/>
        <v>1512</v>
      </c>
      <c r="J40" s="82">
        <f t="shared" ref="J40:J48" si="16">K40*G40</f>
        <v>2721.6</v>
      </c>
      <c r="K40" s="80">
        <v>54000</v>
      </c>
      <c r="L40" s="59">
        <f t="shared" ref="L40:L48" si="17">M40/H40</f>
        <v>1763.9999999999998</v>
      </c>
      <c r="M40" s="82">
        <f t="shared" si="13"/>
        <v>3175.2</v>
      </c>
      <c r="N40" s="81">
        <v>63000</v>
      </c>
    </row>
    <row r="41" spans="1:14" ht="15.75" customHeight="1" x14ac:dyDescent="0.3">
      <c r="A41" s="472" t="s">
        <v>40</v>
      </c>
      <c r="B41" s="138">
        <v>28</v>
      </c>
      <c r="C41" s="34">
        <v>800</v>
      </c>
      <c r="D41" s="34">
        <v>2000</v>
      </c>
      <c r="E41" s="37" t="s">
        <v>24</v>
      </c>
      <c r="F41" s="28">
        <v>1</v>
      </c>
      <c r="G41" s="29">
        <f t="shared" si="10"/>
        <v>4.48E-2</v>
      </c>
      <c r="H41" s="30">
        <f t="shared" si="14"/>
        <v>1.6</v>
      </c>
      <c r="I41" s="59">
        <f t="shared" si="15"/>
        <v>1511.9999999999998</v>
      </c>
      <c r="J41" s="82">
        <f t="shared" si="16"/>
        <v>2419.1999999999998</v>
      </c>
      <c r="K41" s="80">
        <v>54000</v>
      </c>
      <c r="L41" s="59">
        <f t="shared" si="17"/>
        <v>1764</v>
      </c>
      <c r="M41" s="82">
        <f t="shared" si="13"/>
        <v>2822.4</v>
      </c>
      <c r="N41" s="81">
        <v>63000</v>
      </c>
    </row>
    <row r="42" spans="1:14" ht="15.75" customHeight="1" x14ac:dyDescent="0.3">
      <c r="A42" s="472" t="s">
        <v>40</v>
      </c>
      <c r="B42" s="138">
        <v>28</v>
      </c>
      <c r="C42" s="34">
        <v>800</v>
      </c>
      <c r="D42" s="34">
        <v>2500</v>
      </c>
      <c r="E42" s="37" t="s">
        <v>24</v>
      </c>
      <c r="F42" s="28">
        <v>1</v>
      </c>
      <c r="G42" s="29">
        <f t="shared" si="10"/>
        <v>5.6000000000000001E-2</v>
      </c>
      <c r="H42" s="30">
        <f t="shared" si="14"/>
        <v>2</v>
      </c>
      <c r="I42" s="59">
        <f t="shared" si="15"/>
        <v>1512</v>
      </c>
      <c r="J42" s="82">
        <f t="shared" si="16"/>
        <v>3024</v>
      </c>
      <c r="K42" s="80">
        <v>54000</v>
      </c>
      <c r="L42" s="59">
        <f t="shared" si="17"/>
        <v>1764</v>
      </c>
      <c r="M42" s="82">
        <f t="shared" si="13"/>
        <v>3528</v>
      </c>
      <c r="N42" s="81">
        <v>63000</v>
      </c>
    </row>
    <row r="43" spans="1:14" ht="15.75" customHeight="1" thickBot="1" x14ac:dyDescent="0.35">
      <c r="A43" s="136" t="s">
        <v>40</v>
      </c>
      <c r="B43" s="865">
        <v>28</v>
      </c>
      <c r="C43" s="96">
        <v>400</v>
      </c>
      <c r="D43" s="96">
        <v>3000</v>
      </c>
      <c r="E43" s="128" t="s">
        <v>24</v>
      </c>
      <c r="F43" s="98">
        <v>1</v>
      </c>
      <c r="G43" s="99">
        <f t="shared" si="10"/>
        <v>3.3599999999999998E-2</v>
      </c>
      <c r="H43" s="100">
        <f t="shared" si="14"/>
        <v>1.2</v>
      </c>
      <c r="I43" s="101">
        <f t="shared" si="15"/>
        <v>1512</v>
      </c>
      <c r="J43" s="83">
        <f t="shared" si="16"/>
        <v>1814.3999999999999</v>
      </c>
      <c r="K43" s="320">
        <v>54000</v>
      </c>
      <c r="L43" s="101">
        <f t="shared" si="17"/>
        <v>1763.9999999999998</v>
      </c>
      <c r="M43" s="83">
        <f t="shared" si="13"/>
        <v>2116.7999999999997</v>
      </c>
      <c r="N43" s="321">
        <v>63000</v>
      </c>
    </row>
    <row r="44" spans="1:14" ht="15.75" customHeight="1" x14ac:dyDescent="0.3">
      <c r="A44" s="858" t="s">
        <v>40</v>
      </c>
      <c r="B44" s="859">
        <v>28</v>
      </c>
      <c r="C44" s="860">
        <v>600</v>
      </c>
      <c r="D44" s="860">
        <v>2000</v>
      </c>
      <c r="E44" s="140" t="s">
        <v>45</v>
      </c>
      <c r="F44" s="90">
        <v>1</v>
      </c>
      <c r="G44" s="91">
        <f t="shared" si="10"/>
        <v>3.3599999999999998E-2</v>
      </c>
      <c r="H44" s="92">
        <f t="shared" si="14"/>
        <v>1.2</v>
      </c>
      <c r="I44" s="60">
        <f t="shared" si="15"/>
        <v>1148</v>
      </c>
      <c r="J44" s="84">
        <f t="shared" si="16"/>
        <v>1377.6</v>
      </c>
      <c r="K44" s="80">
        <v>41000</v>
      </c>
      <c r="L44" s="60">
        <f t="shared" si="17"/>
        <v>1324.4</v>
      </c>
      <c r="M44" s="84">
        <f t="shared" si="13"/>
        <v>1589.28</v>
      </c>
      <c r="N44" s="81">
        <v>47300</v>
      </c>
    </row>
    <row r="45" spans="1:14" ht="15.75" customHeight="1" x14ac:dyDescent="0.3">
      <c r="A45" s="472" t="s">
        <v>40</v>
      </c>
      <c r="B45" s="859">
        <v>28</v>
      </c>
      <c r="C45" s="860">
        <v>600</v>
      </c>
      <c r="D45" s="855">
        <v>2500</v>
      </c>
      <c r="E45" s="37" t="s">
        <v>45</v>
      </c>
      <c r="F45" s="28">
        <v>1</v>
      </c>
      <c r="G45" s="29">
        <f t="shared" si="10"/>
        <v>4.2000000000000003E-2</v>
      </c>
      <c r="H45" s="30">
        <f t="shared" si="14"/>
        <v>1.5</v>
      </c>
      <c r="I45" s="59">
        <f t="shared" si="15"/>
        <v>1148</v>
      </c>
      <c r="J45" s="82">
        <f t="shared" si="16"/>
        <v>1722</v>
      </c>
      <c r="K45" s="80">
        <v>41000</v>
      </c>
      <c r="L45" s="59">
        <f t="shared" si="17"/>
        <v>1324.4</v>
      </c>
      <c r="M45" s="82">
        <f t="shared" si="13"/>
        <v>1986.6000000000001</v>
      </c>
      <c r="N45" s="81">
        <v>47300</v>
      </c>
    </row>
    <row r="46" spans="1:14" ht="15.75" customHeight="1" x14ac:dyDescent="0.3">
      <c r="A46" s="472" t="s">
        <v>40</v>
      </c>
      <c r="B46" s="859">
        <v>28</v>
      </c>
      <c r="C46" s="860">
        <v>600</v>
      </c>
      <c r="D46" s="855">
        <v>3000</v>
      </c>
      <c r="E46" s="37" t="s">
        <v>45</v>
      </c>
      <c r="F46" s="28">
        <v>1</v>
      </c>
      <c r="G46" s="29">
        <f t="shared" si="10"/>
        <v>5.04E-2</v>
      </c>
      <c r="H46" s="30">
        <f t="shared" si="14"/>
        <v>1.8</v>
      </c>
      <c r="I46" s="59">
        <f t="shared" si="15"/>
        <v>1148</v>
      </c>
      <c r="J46" s="82">
        <f t="shared" si="16"/>
        <v>2066.4</v>
      </c>
      <c r="K46" s="80">
        <v>41000</v>
      </c>
      <c r="L46" s="59">
        <f t="shared" si="17"/>
        <v>1324.4</v>
      </c>
      <c r="M46" s="82">
        <f t="shared" si="13"/>
        <v>2383.92</v>
      </c>
      <c r="N46" s="81">
        <v>47300</v>
      </c>
    </row>
    <row r="47" spans="1:14" ht="15.75" customHeight="1" x14ac:dyDescent="0.3">
      <c r="A47" s="472" t="s">
        <v>40</v>
      </c>
      <c r="B47" s="138">
        <v>28</v>
      </c>
      <c r="C47" s="34">
        <v>800</v>
      </c>
      <c r="D47" s="34">
        <v>2000</v>
      </c>
      <c r="E47" s="37" t="s">
        <v>45</v>
      </c>
      <c r="F47" s="28">
        <v>1</v>
      </c>
      <c r="G47" s="29">
        <f t="shared" si="10"/>
        <v>4.48E-2</v>
      </c>
      <c r="H47" s="30">
        <f t="shared" si="14"/>
        <v>1.6</v>
      </c>
      <c r="I47" s="59">
        <f t="shared" si="15"/>
        <v>1148</v>
      </c>
      <c r="J47" s="82">
        <f t="shared" si="16"/>
        <v>1836.8</v>
      </c>
      <c r="K47" s="80">
        <v>41000</v>
      </c>
      <c r="L47" s="59">
        <f t="shared" si="17"/>
        <v>1324.3999999999999</v>
      </c>
      <c r="M47" s="82">
        <f t="shared" si="13"/>
        <v>2119.04</v>
      </c>
      <c r="N47" s="81">
        <v>47300</v>
      </c>
    </row>
    <row r="48" spans="1:14" ht="15.75" customHeight="1" x14ac:dyDescent="0.3">
      <c r="A48" s="472" t="s">
        <v>40</v>
      </c>
      <c r="B48" s="138">
        <v>28</v>
      </c>
      <c r="C48" s="34">
        <v>800</v>
      </c>
      <c r="D48" s="34">
        <v>2500</v>
      </c>
      <c r="E48" s="37" t="s">
        <v>45</v>
      </c>
      <c r="F48" s="28">
        <v>1</v>
      </c>
      <c r="G48" s="29">
        <f t="shared" si="10"/>
        <v>5.6000000000000001E-2</v>
      </c>
      <c r="H48" s="30">
        <f>(C48*0.1*D48)/100000</f>
        <v>2</v>
      </c>
      <c r="I48" s="59">
        <f>J48/H48</f>
        <v>1148</v>
      </c>
      <c r="J48" s="82">
        <f t="shared" si="16"/>
        <v>2296</v>
      </c>
      <c r="K48" s="80">
        <v>41000</v>
      </c>
      <c r="L48" s="59">
        <f t="shared" si="17"/>
        <v>1324.4</v>
      </c>
      <c r="M48" s="82">
        <f t="shared" si="13"/>
        <v>2648.8</v>
      </c>
      <c r="N48" s="81">
        <v>47300</v>
      </c>
    </row>
    <row r="49" spans="1:14" ht="15.75" customHeight="1" thickBot="1" x14ac:dyDescent="0.35">
      <c r="A49" s="472" t="s">
        <v>40</v>
      </c>
      <c r="B49" s="138">
        <v>28</v>
      </c>
      <c r="C49" s="34">
        <v>800</v>
      </c>
      <c r="D49" s="34">
        <v>3000</v>
      </c>
      <c r="E49" s="37" t="s">
        <v>45</v>
      </c>
      <c r="F49" s="28">
        <v>1</v>
      </c>
      <c r="G49" s="29">
        <f t="shared" si="10"/>
        <v>6.7199999999999996E-2</v>
      </c>
      <c r="H49" s="30">
        <f t="shared" ref="H49" si="18">(C49*0.1*D49)/100000</f>
        <v>2.4</v>
      </c>
      <c r="I49" s="59">
        <f t="shared" ref="I49" si="19">J49/H49</f>
        <v>327.5</v>
      </c>
      <c r="J49" s="82">
        <v>786</v>
      </c>
      <c r="K49" s="80">
        <v>41000</v>
      </c>
      <c r="L49" s="59">
        <f>M49/H49</f>
        <v>1324.4</v>
      </c>
      <c r="M49" s="82">
        <f t="shared" si="13"/>
        <v>3178.56</v>
      </c>
      <c r="N49" s="81">
        <v>47300</v>
      </c>
    </row>
    <row r="50" spans="1:14" ht="15.75" customHeight="1" thickBot="1" x14ac:dyDescent="0.35">
      <c r="A50" s="837"/>
      <c r="B50" s="838"/>
      <c r="C50" s="838"/>
      <c r="D50" s="838"/>
      <c r="E50" s="838"/>
      <c r="F50" s="838"/>
      <c r="G50" s="838"/>
      <c r="H50" s="838"/>
      <c r="I50" s="838"/>
      <c r="J50" s="838"/>
      <c r="K50" s="838"/>
      <c r="L50" s="838"/>
      <c r="M50" s="838"/>
      <c r="N50" s="838"/>
    </row>
    <row r="51" spans="1:14" ht="15.75" customHeight="1" x14ac:dyDescent="0.3">
      <c r="A51" s="858" t="s">
        <v>40</v>
      </c>
      <c r="B51" s="859">
        <v>40</v>
      </c>
      <c r="C51" s="860">
        <v>600</v>
      </c>
      <c r="D51" s="860">
        <v>2000</v>
      </c>
      <c r="E51" s="140" t="s">
        <v>24</v>
      </c>
      <c r="F51" s="90">
        <v>1</v>
      </c>
      <c r="G51" s="91">
        <f t="shared" ref="G51:G70" si="20">B51*C51*D51/1000000000*F51</f>
        <v>4.8000000000000001E-2</v>
      </c>
      <c r="H51" s="92">
        <f>(C51*0.1*D51)/100000</f>
        <v>1.2</v>
      </c>
      <c r="I51" s="60">
        <f>J51/H51</f>
        <v>1900</v>
      </c>
      <c r="J51" s="84">
        <f t="shared" ref="J51" si="21">K51*G51</f>
        <v>2280</v>
      </c>
      <c r="K51" s="80">
        <v>47500</v>
      </c>
      <c r="L51" s="60">
        <f t="shared" ref="L51" si="22">M51/H51</f>
        <v>2420</v>
      </c>
      <c r="M51" s="84">
        <f t="shared" ref="M51:M70" si="23">G51*N51</f>
        <v>2904</v>
      </c>
      <c r="N51" s="81">
        <v>60500</v>
      </c>
    </row>
    <row r="52" spans="1:14" ht="15.75" customHeight="1" x14ac:dyDescent="0.3">
      <c r="A52" s="472" t="s">
        <v>40</v>
      </c>
      <c r="B52" s="859">
        <v>40</v>
      </c>
      <c r="C52" s="860">
        <v>600</v>
      </c>
      <c r="D52" s="855">
        <v>2500</v>
      </c>
      <c r="E52" s="37" t="s">
        <v>24</v>
      </c>
      <c r="F52" s="28">
        <v>1</v>
      </c>
      <c r="G52" s="29">
        <f t="shared" si="20"/>
        <v>0.06</v>
      </c>
      <c r="H52" s="30">
        <f t="shared" ref="H52:H60" si="24">(C52*0.1*D52)/100000</f>
        <v>1.5</v>
      </c>
      <c r="I52" s="59">
        <f t="shared" ref="I52:I70" si="25">J52/H52</f>
        <v>524</v>
      </c>
      <c r="J52" s="82">
        <v>786</v>
      </c>
      <c r="K52" s="80">
        <v>47500</v>
      </c>
      <c r="L52" s="59">
        <f>M52/H52</f>
        <v>2420</v>
      </c>
      <c r="M52" s="82">
        <f t="shared" si="23"/>
        <v>3630</v>
      </c>
      <c r="N52" s="81">
        <v>60500</v>
      </c>
    </row>
    <row r="53" spans="1:14" ht="15.75" customHeight="1" x14ac:dyDescent="0.3">
      <c r="A53" s="472" t="s">
        <v>40</v>
      </c>
      <c r="B53" s="859">
        <v>40</v>
      </c>
      <c r="C53" s="860">
        <v>600</v>
      </c>
      <c r="D53" s="855">
        <v>3000</v>
      </c>
      <c r="E53" s="37" t="s">
        <v>24</v>
      </c>
      <c r="F53" s="28">
        <v>1</v>
      </c>
      <c r="G53" s="29">
        <f t="shared" si="20"/>
        <v>7.1999999999999995E-2</v>
      </c>
      <c r="H53" s="30">
        <f t="shared" si="24"/>
        <v>1.8</v>
      </c>
      <c r="I53" s="59">
        <f t="shared" si="25"/>
        <v>1899.9999999999998</v>
      </c>
      <c r="J53" s="82">
        <f t="shared" ref="J53:J61" si="26">K53*G53</f>
        <v>3419.9999999999995</v>
      </c>
      <c r="K53" s="80">
        <v>47500</v>
      </c>
      <c r="L53" s="59">
        <f t="shared" ref="L53:L61" si="27">M53/H53</f>
        <v>2420</v>
      </c>
      <c r="M53" s="82">
        <f t="shared" si="23"/>
        <v>4356</v>
      </c>
      <c r="N53" s="81">
        <v>60500</v>
      </c>
    </row>
    <row r="54" spans="1:14" ht="15.75" customHeight="1" x14ac:dyDescent="0.3">
      <c r="A54" s="472" t="s">
        <v>40</v>
      </c>
      <c r="B54" s="138">
        <v>40</v>
      </c>
      <c r="C54" s="34">
        <v>800</v>
      </c>
      <c r="D54" s="34">
        <v>800</v>
      </c>
      <c r="E54" s="37" t="s">
        <v>24</v>
      </c>
      <c r="F54" s="28">
        <v>1</v>
      </c>
      <c r="G54" s="29">
        <f t="shared" si="20"/>
        <v>2.5600000000000001E-2</v>
      </c>
      <c r="H54" s="30">
        <f t="shared" si="24"/>
        <v>0.64</v>
      </c>
      <c r="I54" s="59">
        <f t="shared" si="25"/>
        <v>1900</v>
      </c>
      <c r="J54" s="82">
        <f t="shared" si="26"/>
        <v>1216</v>
      </c>
      <c r="K54" s="80">
        <v>47500</v>
      </c>
      <c r="L54" s="59">
        <f t="shared" si="27"/>
        <v>2420.0000000000005</v>
      </c>
      <c r="M54" s="82">
        <f t="shared" si="23"/>
        <v>1548.8000000000002</v>
      </c>
      <c r="N54" s="81">
        <v>60500</v>
      </c>
    </row>
    <row r="55" spans="1:14" ht="15.75" customHeight="1" x14ac:dyDescent="0.3">
      <c r="A55" s="472" t="s">
        <v>40</v>
      </c>
      <c r="B55" s="138">
        <v>40</v>
      </c>
      <c r="C55" s="34">
        <v>800</v>
      </c>
      <c r="D55" s="34">
        <v>2500</v>
      </c>
      <c r="E55" s="37" t="s">
        <v>24</v>
      </c>
      <c r="F55" s="28">
        <v>1</v>
      </c>
      <c r="G55" s="29">
        <f t="shared" si="20"/>
        <v>0.08</v>
      </c>
      <c r="H55" s="30">
        <f t="shared" si="24"/>
        <v>2</v>
      </c>
      <c r="I55" s="59">
        <f t="shared" si="25"/>
        <v>1900</v>
      </c>
      <c r="J55" s="82">
        <f t="shared" si="26"/>
        <v>3800</v>
      </c>
      <c r="K55" s="80">
        <v>47500</v>
      </c>
      <c r="L55" s="59">
        <f t="shared" si="27"/>
        <v>2420</v>
      </c>
      <c r="M55" s="82">
        <f t="shared" si="23"/>
        <v>4840</v>
      </c>
      <c r="N55" s="81">
        <v>60500</v>
      </c>
    </row>
    <row r="56" spans="1:14" ht="15.75" customHeight="1" x14ac:dyDescent="0.3">
      <c r="A56" s="861" t="s">
        <v>40</v>
      </c>
      <c r="B56" s="686">
        <v>40</v>
      </c>
      <c r="C56" s="135">
        <v>800</v>
      </c>
      <c r="D56" s="135">
        <v>3000</v>
      </c>
      <c r="E56" s="687" t="s">
        <v>24</v>
      </c>
      <c r="F56" s="688">
        <v>1</v>
      </c>
      <c r="G56" s="689">
        <f t="shared" si="20"/>
        <v>9.6000000000000002E-2</v>
      </c>
      <c r="H56" s="690">
        <f t="shared" si="24"/>
        <v>2.4</v>
      </c>
      <c r="I56" s="691">
        <f t="shared" si="25"/>
        <v>1900</v>
      </c>
      <c r="J56" s="85">
        <f t="shared" si="26"/>
        <v>4560</v>
      </c>
      <c r="K56" s="80">
        <v>47500</v>
      </c>
      <c r="L56" s="691">
        <f t="shared" si="27"/>
        <v>2420</v>
      </c>
      <c r="M56" s="85">
        <f t="shared" si="23"/>
        <v>5808</v>
      </c>
      <c r="N56" s="81">
        <v>60500</v>
      </c>
    </row>
    <row r="57" spans="1:14" ht="15.75" customHeight="1" x14ac:dyDescent="0.3">
      <c r="A57" s="866" t="s">
        <v>46</v>
      </c>
      <c r="B57" s="867">
        <v>40</v>
      </c>
      <c r="C57" s="868">
        <v>1000</v>
      </c>
      <c r="D57" s="868">
        <v>1000</v>
      </c>
      <c r="E57" s="219" t="s">
        <v>24</v>
      </c>
      <c r="F57" s="841">
        <v>1</v>
      </c>
      <c r="G57" s="169">
        <f t="shared" si="20"/>
        <v>0.04</v>
      </c>
      <c r="H57" s="170">
        <f t="shared" si="24"/>
        <v>1</v>
      </c>
      <c r="I57" s="103">
        <f t="shared" si="25"/>
        <v>1900</v>
      </c>
      <c r="J57" s="86">
        <f t="shared" si="26"/>
        <v>1900</v>
      </c>
      <c r="K57" s="80">
        <v>47500</v>
      </c>
      <c r="L57" s="103">
        <f t="shared" si="27"/>
        <v>2420</v>
      </c>
      <c r="M57" s="86">
        <f t="shared" si="23"/>
        <v>2420</v>
      </c>
      <c r="N57" s="81">
        <v>60500</v>
      </c>
    </row>
    <row r="58" spans="1:14" ht="15.75" customHeight="1" thickBot="1" x14ac:dyDescent="0.35">
      <c r="A58" s="858" t="s">
        <v>46</v>
      </c>
      <c r="B58" s="859">
        <v>40</v>
      </c>
      <c r="C58" s="860">
        <v>1200</v>
      </c>
      <c r="D58" s="860">
        <v>1200</v>
      </c>
      <c r="E58" s="869" t="s">
        <v>24</v>
      </c>
      <c r="F58" s="90">
        <v>1</v>
      </c>
      <c r="G58" s="91">
        <f t="shared" si="20"/>
        <v>5.7599999999999998E-2</v>
      </c>
      <c r="H58" s="92">
        <f t="shared" si="24"/>
        <v>1.44</v>
      </c>
      <c r="I58" s="60">
        <f t="shared" si="25"/>
        <v>1900</v>
      </c>
      <c r="J58" s="84">
        <f t="shared" si="26"/>
        <v>2736</v>
      </c>
      <c r="K58" s="80">
        <v>47500</v>
      </c>
      <c r="L58" s="60">
        <f t="shared" si="27"/>
        <v>2420</v>
      </c>
      <c r="M58" s="84">
        <f t="shared" si="23"/>
        <v>3484.7999999999997</v>
      </c>
      <c r="N58" s="81">
        <v>60500</v>
      </c>
    </row>
    <row r="59" spans="1:14" ht="15.75" customHeight="1" thickBot="1" x14ac:dyDescent="0.35">
      <c r="A59" s="858" t="s">
        <v>46</v>
      </c>
      <c r="B59" s="859">
        <v>40</v>
      </c>
      <c r="C59" s="860">
        <v>1000</v>
      </c>
      <c r="D59" s="855">
        <v>2000</v>
      </c>
      <c r="E59" s="128" t="s">
        <v>24</v>
      </c>
      <c r="F59" s="28">
        <v>1</v>
      </c>
      <c r="G59" s="29">
        <f t="shared" si="20"/>
        <v>0.08</v>
      </c>
      <c r="H59" s="30">
        <f t="shared" si="24"/>
        <v>2</v>
      </c>
      <c r="I59" s="59">
        <f t="shared" si="25"/>
        <v>1900</v>
      </c>
      <c r="J59" s="82">
        <f t="shared" si="26"/>
        <v>3800</v>
      </c>
      <c r="K59" s="80">
        <v>47500</v>
      </c>
      <c r="L59" s="59">
        <f t="shared" si="27"/>
        <v>2420</v>
      </c>
      <c r="M59" s="82">
        <f t="shared" si="23"/>
        <v>4840</v>
      </c>
      <c r="N59" s="81">
        <v>60500</v>
      </c>
    </row>
    <row r="60" spans="1:14" ht="15.75" customHeight="1" thickBot="1" x14ac:dyDescent="0.35">
      <c r="A60" s="870" t="s">
        <v>46</v>
      </c>
      <c r="B60" s="871">
        <v>40</v>
      </c>
      <c r="C60" s="872">
        <v>1000</v>
      </c>
      <c r="D60" s="857">
        <v>3000</v>
      </c>
      <c r="E60" s="128" t="s">
        <v>24</v>
      </c>
      <c r="F60" s="98">
        <v>1</v>
      </c>
      <c r="G60" s="99">
        <f t="shared" si="20"/>
        <v>0.12</v>
      </c>
      <c r="H60" s="100">
        <f t="shared" si="24"/>
        <v>3</v>
      </c>
      <c r="I60" s="101">
        <f t="shared" si="25"/>
        <v>1900</v>
      </c>
      <c r="J60" s="83">
        <f t="shared" si="26"/>
        <v>5700</v>
      </c>
      <c r="K60" s="320">
        <v>47500</v>
      </c>
      <c r="L60" s="101">
        <f t="shared" si="27"/>
        <v>2420</v>
      </c>
      <c r="M60" s="83">
        <f t="shared" si="23"/>
        <v>7260</v>
      </c>
      <c r="N60" s="321">
        <v>60500</v>
      </c>
    </row>
    <row r="61" spans="1:14" ht="15.75" customHeight="1" x14ac:dyDescent="0.3">
      <c r="A61" s="858" t="s">
        <v>40</v>
      </c>
      <c r="B61" s="138">
        <v>40</v>
      </c>
      <c r="C61" s="139">
        <v>600</v>
      </c>
      <c r="D61" s="139">
        <v>2000</v>
      </c>
      <c r="E61" s="873" t="s">
        <v>45</v>
      </c>
      <c r="F61" s="90">
        <v>1</v>
      </c>
      <c r="G61" s="91">
        <f t="shared" si="20"/>
        <v>4.8000000000000001E-2</v>
      </c>
      <c r="H61" s="92">
        <f>(C61*0.1*D61)/100000</f>
        <v>1.2</v>
      </c>
      <c r="I61" s="60">
        <f>J61/H61</f>
        <v>1576</v>
      </c>
      <c r="J61" s="84">
        <f t="shared" si="26"/>
        <v>1891.2</v>
      </c>
      <c r="K61" s="80">
        <v>39400</v>
      </c>
      <c r="L61" s="60">
        <f t="shared" si="27"/>
        <v>1820</v>
      </c>
      <c r="M61" s="84">
        <f t="shared" si="23"/>
        <v>2184</v>
      </c>
      <c r="N61" s="81">
        <v>45500</v>
      </c>
    </row>
    <row r="62" spans="1:14" ht="15.75" customHeight="1" x14ac:dyDescent="0.3">
      <c r="A62" s="472" t="s">
        <v>40</v>
      </c>
      <c r="B62" s="138">
        <v>40</v>
      </c>
      <c r="C62" s="139">
        <v>600</v>
      </c>
      <c r="D62" s="34">
        <v>2500</v>
      </c>
      <c r="E62" s="873" t="s">
        <v>45</v>
      </c>
      <c r="F62" s="28">
        <v>1</v>
      </c>
      <c r="G62" s="29">
        <f t="shared" si="20"/>
        <v>0.06</v>
      </c>
      <c r="H62" s="30">
        <f t="shared" ref="H62:H70" si="28">(C62*0.1*D62)/100000</f>
        <v>1.5</v>
      </c>
      <c r="I62" s="59">
        <f t="shared" si="25"/>
        <v>524</v>
      </c>
      <c r="J62" s="82">
        <v>786</v>
      </c>
      <c r="K62" s="80">
        <v>39400</v>
      </c>
      <c r="L62" s="59">
        <f>M62/H62</f>
        <v>1820</v>
      </c>
      <c r="M62" s="82">
        <f t="shared" si="23"/>
        <v>2730</v>
      </c>
      <c r="N62" s="81">
        <v>45500</v>
      </c>
    </row>
    <row r="63" spans="1:14" ht="15.75" customHeight="1" x14ac:dyDescent="0.3">
      <c r="A63" s="472" t="s">
        <v>40</v>
      </c>
      <c r="B63" s="138">
        <v>40</v>
      </c>
      <c r="C63" s="139">
        <v>600</v>
      </c>
      <c r="D63" s="34">
        <v>3000</v>
      </c>
      <c r="E63" s="873" t="s">
        <v>45</v>
      </c>
      <c r="F63" s="28">
        <v>1</v>
      </c>
      <c r="G63" s="29">
        <f t="shared" si="20"/>
        <v>7.1999999999999995E-2</v>
      </c>
      <c r="H63" s="30">
        <f t="shared" si="28"/>
        <v>1.8</v>
      </c>
      <c r="I63" s="59">
        <f t="shared" si="25"/>
        <v>1575.9999999999998</v>
      </c>
      <c r="J63" s="82">
        <f t="shared" ref="J63:J70" si="29">K63*G63</f>
        <v>2836.7999999999997</v>
      </c>
      <c r="K63" s="80">
        <v>39400</v>
      </c>
      <c r="L63" s="59">
        <f t="shared" ref="L63:L70" si="30">M63/H63</f>
        <v>1819.9999999999998</v>
      </c>
      <c r="M63" s="82">
        <f t="shared" si="23"/>
        <v>3275.9999999999995</v>
      </c>
      <c r="N63" s="81">
        <v>45500</v>
      </c>
    </row>
    <row r="64" spans="1:14" ht="15.75" customHeight="1" x14ac:dyDescent="0.3">
      <c r="A64" s="472" t="s">
        <v>40</v>
      </c>
      <c r="B64" s="859">
        <v>40</v>
      </c>
      <c r="C64" s="855">
        <v>800</v>
      </c>
      <c r="D64" s="855">
        <v>2000</v>
      </c>
      <c r="E64" s="140" t="s">
        <v>45</v>
      </c>
      <c r="F64" s="28">
        <v>1</v>
      </c>
      <c r="G64" s="29">
        <f t="shared" si="20"/>
        <v>6.4000000000000001E-2</v>
      </c>
      <c r="H64" s="30">
        <f t="shared" si="28"/>
        <v>1.6</v>
      </c>
      <c r="I64" s="59">
        <f t="shared" si="25"/>
        <v>1575.9999999999998</v>
      </c>
      <c r="J64" s="82">
        <f t="shared" si="29"/>
        <v>2521.6</v>
      </c>
      <c r="K64" s="80">
        <v>39400</v>
      </c>
      <c r="L64" s="59">
        <f t="shared" si="30"/>
        <v>1820</v>
      </c>
      <c r="M64" s="82">
        <f t="shared" si="23"/>
        <v>2912</v>
      </c>
      <c r="N64" s="81">
        <v>45500</v>
      </c>
    </row>
    <row r="65" spans="1:14" ht="15.75" customHeight="1" x14ac:dyDescent="0.3">
      <c r="A65" s="472" t="s">
        <v>40</v>
      </c>
      <c r="B65" s="859">
        <v>40</v>
      </c>
      <c r="C65" s="855">
        <v>800</v>
      </c>
      <c r="D65" s="855">
        <v>2500</v>
      </c>
      <c r="E65" s="140" t="s">
        <v>45</v>
      </c>
      <c r="F65" s="28">
        <v>1</v>
      </c>
      <c r="G65" s="29">
        <f t="shared" si="20"/>
        <v>0.08</v>
      </c>
      <c r="H65" s="30">
        <f t="shared" si="28"/>
        <v>2</v>
      </c>
      <c r="I65" s="59">
        <f t="shared" si="25"/>
        <v>1576</v>
      </c>
      <c r="J65" s="82">
        <f t="shared" si="29"/>
        <v>3152</v>
      </c>
      <c r="K65" s="80">
        <v>39400</v>
      </c>
      <c r="L65" s="59">
        <f t="shared" si="30"/>
        <v>1820</v>
      </c>
      <c r="M65" s="82">
        <f t="shared" si="23"/>
        <v>3640</v>
      </c>
      <c r="N65" s="81">
        <v>45500</v>
      </c>
    </row>
    <row r="66" spans="1:14" ht="15.75" customHeight="1" thickBot="1" x14ac:dyDescent="0.35">
      <c r="A66" s="136" t="s">
        <v>40</v>
      </c>
      <c r="B66" s="856">
        <v>40</v>
      </c>
      <c r="C66" s="857">
        <v>800</v>
      </c>
      <c r="D66" s="857">
        <v>3000</v>
      </c>
      <c r="E66" s="128" t="s">
        <v>45</v>
      </c>
      <c r="F66" s="98">
        <v>1</v>
      </c>
      <c r="G66" s="99">
        <f t="shared" si="20"/>
        <v>9.6000000000000002E-2</v>
      </c>
      <c r="H66" s="100">
        <f t="shared" si="28"/>
        <v>2.4</v>
      </c>
      <c r="I66" s="101">
        <f t="shared" si="25"/>
        <v>1576</v>
      </c>
      <c r="J66" s="318">
        <f t="shared" si="29"/>
        <v>3782.4</v>
      </c>
      <c r="K66" s="320">
        <v>39400</v>
      </c>
      <c r="L66" s="101">
        <f t="shared" si="30"/>
        <v>1820</v>
      </c>
      <c r="M66" s="83">
        <f t="shared" si="23"/>
        <v>4368</v>
      </c>
      <c r="N66" s="321">
        <v>45500</v>
      </c>
    </row>
    <row r="67" spans="1:14" ht="15.75" customHeight="1" x14ac:dyDescent="0.3">
      <c r="A67" s="858" t="s">
        <v>46</v>
      </c>
      <c r="B67" s="138">
        <v>40</v>
      </c>
      <c r="C67" s="139">
        <v>1000</v>
      </c>
      <c r="D67" s="139">
        <v>1000</v>
      </c>
      <c r="E67" s="873" t="s">
        <v>45</v>
      </c>
      <c r="F67" s="90">
        <v>1</v>
      </c>
      <c r="G67" s="91">
        <f t="shared" si="20"/>
        <v>0.04</v>
      </c>
      <c r="H67" s="92">
        <f t="shared" si="28"/>
        <v>1</v>
      </c>
      <c r="I67" s="60">
        <f t="shared" si="25"/>
        <v>1576</v>
      </c>
      <c r="J67" s="84">
        <f t="shared" si="29"/>
        <v>1576</v>
      </c>
      <c r="K67" s="80">
        <v>39400</v>
      </c>
      <c r="L67" s="60">
        <f t="shared" si="30"/>
        <v>1820</v>
      </c>
      <c r="M67" s="84">
        <f t="shared" si="23"/>
        <v>1820</v>
      </c>
      <c r="N67" s="81">
        <v>45500</v>
      </c>
    </row>
    <row r="68" spans="1:14" ht="15.75" customHeight="1" x14ac:dyDescent="0.3">
      <c r="A68" s="858" t="s">
        <v>46</v>
      </c>
      <c r="B68" s="138">
        <v>40</v>
      </c>
      <c r="C68" s="139">
        <v>1000</v>
      </c>
      <c r="D68" s="139">
        <v>1200</v>
      </c>
      <c r="E68" s="873" t="s">
        <v>45</v>
      </c>
      <c r="F68" s="28">
        <v>1</v>
      </c>
      <c r="G68" s="29">
        <f t="shared" si="20"/>
        <v>4.8000000000000001E-2</v>
      </c>
      <c r="H68" s="30">
        <f t="shared" si="28"/>
        <v>1.2</v>
      </c>
      <c r="I68" s="59">
        <f t="shared" si="25"/>
        <v>1576</v>
      </c>
      <c r="J68" s="82">
        <f t="shared" si="29"/>
        <v>1891.2</v>
      </c>
      <c r="K68" s="80">
        <v>39400</v>
      </c>
      <c r="L68" s="59">
        <f t="shared" si="30"/>
        <v>1820</v>
      </c>
      <c r="M68" s="82">
        <f t="shared" si="23"/>
        <v>2184</v>
      </c>
      <c r="N68" s="81">
        <v>45500</v>
      </c>
    </row>
    <row r="69" spans="1:14" ht="15.75" customHeight="1" x14ac:dyDescent="0.3">
      <c r="A69" s="858" t="s">
        <v>46</v>
      </c>
      <c r="B69" s="138">
        <v>40</v>
      </c>
      <c r="C69" s="139">
        <v>1000</v>
      </c>
      <c r="D69" s="34">
        <v>2000</v>
      </c>
      <c r="E69" s="873" t="s">
        <v>45</v>
      </c>
      <c r="F69" s="28">
        <v>1</v>
      </c>
      <c r="G69" s="29">
        <f t="shared" si="20"/>
        <v>0.08</v>
      </c>
      <c r="H69" s="30">
        <f t="shared" si="28"/>
        <v>2</v>
      </c>
      <c r="I69" s="59">
        <f t="shared" si="25"/>
        <v>1576</v>
      </c>
      <c r="J69" s="82">
        <f t="shared" si="29"/>
        <v>3152</v>
      </c>
      <c r="K69" s="80">
        <v>39400</v>
      </c>
      <c r="L69" s="59">
        <f t="shared" si="30"/>
        <v>1820</v>
      </c>
      <c r="M69" s="82">
        <f t="shared" si="23"/>
        <v>3640</v>
      </c>
      <c r="N69" s="81">
        <v>45500</v>
      </c>
    </row>
    <row r="70" spans="1:14" ht="15.75" customHeight="1" x14ac:dyDescent="0.3">
      <c r="A70" s="858" t="s">
        <v>46</v>
      </c>
      <c r="B70" s="138">
        <v>40</v>
      </c>
      <c r="C70" s="139">
        <v>1000</v>
      </c>
      <c r="D70" s="34">
        <v>3000</v>
      </c>
      <c r="E70" s="873" t="s">
        <v>45</v>
      </c>
      <c r="F70" s="28">
        <v>1</v>
      </c>
      <c r="G70" s="29">
        <f t="shared" si="20"/>
        <v>0.12</v>
      </c>
      <c r="H70" s="30">
        <f t="shared" si="28"/>
        <v>3</v>
      </c>
      <c r="I70" s="59">
        <f t="shared" si="25"/>
        <v>1576</v>
      </c>
      <c r="J70" s="82">
        <f t="shared" si="29"/>
        <v>4728</v>
      </c>
      <c r="K70" s="80">
        <v>39400</v>
      </c>
      <c r="L70" s="59">
        <f t="shared" si="30"/>
        <v>1820</v>
      </c>
      <c r="M70" s="82">
        <f t="shared" si="23"/>
        <v>5460</v>
      </c>
      <c r="N70" s="81">
        <v>45500</v>
      </c>
    </row>
    <row r="71" spans="1:14" ht="15.75" customHeight="1" x14ac:dyDescent="0.3">
      <c r="A71" s="875"/>
      <c r="B71" s="875"/>
      <c r="C71" s="875"/>
      <c r="D71" s="875"/>
      <c r="E71" s="875"/>
      <c r="F71" s="875"/>
      <c r="G71" s="875"/>
      <c r="H71" s="875"/>
      <c r="I71" s="875"/>
      <c r="J71" s="875"/>
      <c r="K71" s="875"/>
      <c r="L71" s="875"/>
      <c r="M71" s="875"/>
      <c r="N71" s="875"/>
    </row>
    <row r="72" spans="1:14" ht="24.6" customHeight="1" thickBot="1" x14ac:dyDescent="0.5">
      <c r="A72" s="874" t="s">
        <v>47</v>
      </c>
      <c r="B72" s="874"/>
      <c r="C72" s="874"/>
      <c r="D72" s="874"/>
      <c r="E72" s="874"/>
      <c r="F72" s="874"/>
      <c r="G72" s="874"/>
      <c r="H72" s="874"/>
      <c r="I72" s="874"/>
      <c r="J72" s="874"/>
      <c r="K72" s="874"/>
      <c r="L72" s="874"/>
      <c r="M72" s="874"/>
      <c r="N72" s="874"/>
    </row>
    <row r="73" spans="1:14" ht="28.95" customHeight="1" x14ac:dyDescent="0.3">
      <c r="A73" s="1089" t="s">
        <v>1</v>
      </c>
      <c r="B73" s="24" t="s">
        <v>2</v>
      </c>
      <c r="C73" s="25" t="s">
        <v>3</v>
      </c>
      <c r="D73" s="25" t="s">
        <v>4</v>
      </c>
      <c r="E73" s="1057" t="s">
        <v>5</v>
      </c>
      <c r="F73" s="1059" t="s">
        <v>41</v>
      </c>
      <c r="G73" s="1092"/>
      <c r="H73" s="1093"/>
      <c r="I73" s="843" t="s">
        <v>19</v>
      </c>
      <c r="J73" s="1094" t="s">
        <v>42</v>
      </c>
      <c r="K73" s="1095"/>
      <c r="L73" s="844" t="s">
        <v>19</v>
      </c>
      <c r="M73" s="1096" t="s">
        <v>43</v>
      </c>
      <c r="N73" s="1097"/>
    </row>
    <row r="74" spans="1:14" ht="15.75" customHeight="1" x14ac:dyDescent="0.3">
      <c r="A74" s="1090"/>
      <c r="B74" s="845" t="s">
        <v>8</v>
      </c>
      <c r="C74" s="846" t="s">
        <v>8</v>
      </c>
      <c r="D74" s="846" t="s">
        <v>8</v>
      </c>
      <c r="E74" s="1091"/>
      <c r="F74" s="847" t="s">
        <v>9</v>
      </c>
      <c r="G74" s="848" t="s">
        <v>10</v>
      </c>
      <c r="H74" s="849" t="s">
        <v>21</v>
      </c>
      <c r="I74" s="850"/>
      <c r="J74" s="233" t="s">
        <v>44</v>
      </c>
      <c r="K74" s="851" t="s">
        <v>13</v>
      </c>
      <c r="L74" s="852"/>
      <c r="M74" s="853" t="s">
        <v>44</v>
      </c>
      <c r="N74" s="65" t="s">
        <v>13</v>
      </c>
    </row>
    <row r="75" spans="1:14" ht="15.75" customHeight="1" x14ac:dyDescent="0.3">
      <c r="A75" s="472" t="s">
        <v>40</v>
      </c>
      <c r="B75" s="854">
        <v>18</v>
      </c>
      <c r="C75" s="855">
        <v>200</v>
      </c>
      <c r="D75" s="855">
        <v>800</v>
      </c>
      <c r="E75" s="37" t="s">
        <v>48</v>
      </c>
      <c r="F75" s="28">
        <v>1</v>
      </c>
      <c r="G75" s="29">
        <f t="shared" ref="G75:G90" si="31">B75*C75*D75/1000000000*F75</f>
        <v>2.8800000000000002E-3</v>
      </c>
      <c r="H75" s="30">
        <f>(C75*0.1*D75)/100000</f>
        <v>0.16</v>
      </c>
      <c r="I75" s="59">
        <f>J75/H75</f>
        <v>1452.6000000000001</v>
      </c>
      <c r="J75" s="82">
        <f t="shared" ref="J75" si="32">K75*G75</f>
        <v>232.41600000000003</v>
      </c>
      <c r="K75" s="78">
        <v>80700</v>
      </c>
      <c r="L75" s="59">
        <f t="shared" ref="L75" si="33">M75/H75</f>
        <v>1692.0000000000002</v>
      </c>
      <c r="M75" s="82">
        <f t="shared" ref="M75:M90" si="34">G75*N75</f>
        <v>270.72000000000003</v>
      </c>
      <c r="N75" s="79">
        <v>94000</v>
      </c>
    </row>
    <row r="76" spans="1:14" ht="15.75" customHeight="1" x14ac:dyDescent="0.3">
      <c r="A76" s="472" t="s">
        <v>40</v>
      </c>
      <c r="B76" s="854">
        <v>18</v>
      </c>
      <c r="C76" s="855">
        <v>200</v>
      </c>
      <c r="D76" s="855">
        <v>900</v>
      </c>
      <c r="E76" s="37" t="s">
        <v>48</v>
      </c>
      <c r="F76" s="28">
        <v>1</v>
      </c>
      <c r="G76" s="29">
        <f t="shared" si="31"/>
        <v>3.2399999999999998E-3</v>
      </c>
      <c r="H76" s="30">
        <f t="shared" ref="H76:H84" si="35">(C76*0.1*D76)/100000</f>
        <v>0.18</v>
      </c>
      <c r="I76" s="59">
        <f t="shared" ref="I76:I84" si="36">J76/H76</f>
        <v>4366.666666666667</v>
      </c>
      <c r="J76" s="82">
        <v>786</v>
      </c>
      <c r="K76" s="78">
        <v>80700</v>
      </c>
      <c r="L76" s="59">
        <f>M76/H76</f>
        <v>1692</v>
      </c>
      <c r="M76" s="82">
        <f t="shared" si="34"/>
        <v>304.56</v>
      </c>
      <c r="N76" s="79">
        <v>94000</v>
      </c>
    </row>
    <row r="77" spans="1:14" ht="15.75" customHeight="1" x14ac:dyDescent="0.3">
      <c r="A77" s="472" t="s">
        <v>40</v>
      </c>
      <c r="B77" s="854">
        <v>18</v>
      </c>
      <c r="C77" s="855">
        <v>200</v>
      </c>
      <c r="D77" s="855">
        <v>1000</v>
      </c>
      <c r="E77" s="37" t="s">
        <v>48</v>
      </c>
      <c r="F77" s="28">
        <v>1</v>
      </c>
      <c r="G77" s="29">
        <f t="shared" si="31"/>
        <v>3.5999999999999999E-3</v>
      </c>
      <c r="H77" s="30">
        <f t="shared" si="35"/>
        <v>0.2</v>
      </c>
      <c r="I77" s="59">
        <f t="shared" si="36"/>
        <v>1452.6</v>
      </c>
      <c r="J77" s="82">
        <f t="shared" ref="J77:J85" si="37">K77*G77</f>
        <v>290.52</v>
      </c>
      <c r="K77" s="78">
        <v>80700</v>
      </c>
      <c r="L77" s="59">
        <f t="shared" ref="L77:L85" si="38">M77/H77</f>
        <v>1691.9999999999998</v>
      </c>
      <c r="M77" s="82">
        <f t="shared" si="34"/>
        <v>338.4</v>
      </c>
      <c r="N77" s="79">
        <v>94000</v>
      </c>
    </row>
    <row r="78" spans="1:14" ht="15.75" customHeight="1" x14ac:dyDescent="0.3">
      <c r="A78" s="472" t="s">
        <v>40</v>
      </c>
      <c r="B78" s="854">
        <v>18</v>
      </c>
      <c r="C78" s="855">
        <v>200</v>
      </c>
      <c r="D78" s="855">
        <v>1200</v>
      </c>
      <c r="E78" s="37" t="s">
        <v>48</v>
      </c>
      <c r="F78" s="28">
        <v>1</v>
      </c>
      <c r="G78" s="29">
        <f t="shared" si="31"/>
        <v>4.3200000000000001E-3</v>
      </c>
      <c r="H78" s="30">
        <f t="shared" si="35"/>
        <v>0.24</v>
      </c>
      <c r="I78" s="59">
        <f t="shared" si="36"/>
        <v>1452.6000000000001</v>
      </c>
      <c r="J78" s="82">
        <f t="shared" si="37"/>
        <v>348.62400000000002</v>
      </c>
      <c r="K78" s="78">
        <v>80700</v>
      </c>
      <c r="L78" s="59">
        <f t="shared" si="38"/>
        <v>1692</v>
      </c>
      <c r="M78" s="82">
        <f t="shared" si="34"/>
        <v>406.08</v>
      </c>
      <c r="N78" s="79">
        <v>94000</v>
      </c>
    </row>
    <row r="79" spans="1:14" ht="15.75" customHeight="1" x14ac:dyDescent="0.3">
      <c r="A79" s="472" t="s">
        <v>40</v>
      </c>
      <c r="B79" s="33">
        <v>18</v>
      </c>
      <c r="C79" s="34">
        <v>300</v>
      </c>
      <c r="D79" s="34">
        <v>2000</v>
      </c>
      <c r="E79" s="37" t="s">
        <v>48</v>
      </c>
      <c r="F79" s="28">
        <v>1</v>
      </c>
      <c r="G79" s="29">
        <f t="shared" si="31"/>
        <v>1.0800000000000001E-2</v>
      </c>
      <c r="H79" s="30">
        <f t="shared" si="35"/>
        <v>0.6</v>
      </c>
      <c r="I79" s="59">
        <f t="shared" si="36"/>
        <v>1452.6000000000001</v>
      </c>
      <c r="J79" s="82">
        <f t="shared" si="37"/>
        <v>871.56000000000006</v>
      </c>
      <c r="K79" s="78">
        <v>80700</v>
      </c>
      <c r="L79" s="59">
        <f t="shared" si="38"/>
        <v>1692.0000000000002</v>
      </c>
      <c r="M79" s="82">
        <f t="shared" si="34"/>
        <v>1015.2</v>
      </c>
      <c r="N79" s="79">
        <v>94000</v>
      </c>
    </row>
    <row r="80" spans="1:14" ht="15.75" customHeight="1" x14ac:dyDescent="0.3">
      <c r="A80" s="472" t="s">
        <v>40</v>
      </c>
      <c r="B80" s="33">
        <v>18</v>
      </c>
      <c r="C80" s="34">
        <v>300</v>
      </c>
      <c r="D80" s="34">
        <v>2500</v>
      </c>
      <c r="E80" s="37" t="s">
        <v>48</v>
      </c>
      <c r="F80" s="28">
        <v>1</v>
      </c>
      <c r="G80" s="29">
        <f t="shared" si="31"/>
        <v>1.35E-2</v>
      </c>
      <c r="H80" s="30">
        <f t="shared" si="35"/>
        <v>0.75</v>
      </c>
      <c r="I80" s="59">
        <f t="shared" si="36"/>
        <v>1452.6000000000001</v>
      </c>
      <c r="J80" s="82">
        <f t="shared" si="37"/>
        <v>1089.45</v>
      </c>
      <c r="K80" s="78">
        <v>80700</v>
      </c>
      <c r="L80" s="59">
        <f t="shared" si="38"/>
        <v>1692</v>
      </c>
      <c r="M80" s="82">
        <f t="shared" si="34"/>
        <v>1269</v>
      </c>
      <c r="N80" s="79">
        <v>94000</v>
      </c>
    </row>
    <row r="81" spans="1:14" ht="15.75" customHeight="1" x14ac:dyDescent="0.3">
      <c r="A81" s="472" t="s">
        <v>40</v>
      </c>
      <c r="B81" s="33">
        <v>18</v>
      </c>
      <c r="C81" s="34">
        <v>300</v>
      </c>
      <c r="D81" s="34">
        <v>3000</v>
      </c>
      <c r="E81" s="37" t="s">
        <v>48</v>
      </c>
      <c r="F81" s="28">
        <v>1</v>
      </c>
      <c r="G81" s="29">
        <f t="shared" si="31"/>
        <v>1.6199999999999999E-2</v>
      </c>
      <c r="H81" s="30">
        <f t="shared" si="35"/>
        <v>0.9</v>
      </c>
      <c r="I81" s="59">
        <f t="shared" si="36"/>
        <v>1452.6</v>
      </c>
      <c r="J81" s="82">
        <f t="shared" si="37"/>
        <v>1307.3399999999999</v>
      </c>
      <c r="K81" s="78">
        <v>80700</v>
      </c>
      <c r="L81" s="59">
        <f t="shared" si="38"/>
        <v>1692</v>
      </c>
      <c r="M81" s="82">
        <f t="shared" si="34"/>
        <v>1522.8</v>
      </c>
      <c r="N81" s="79">
        <v>94000</v>
      </c>
    </row>
    <row r="82" spans="1:14" ht="15.75" customHeight="1" x14ac:dyDescent="0.3">
      <c r="A82" s="472" t="s">
        <v>40</v>
      </c>
      <c r="B82" s="854">
        <v>18</v>
      </c>
      <c r="C82" s="855">
        <v>400</v>
      </c>
      <c r="D82" s="855">
        <v>2000</v>
      </c>
      <c r="E82" s="37" t="s">
        <v>48</v>
      </c>
      <c r="F82" s="28">
        <v>1</v>
      </c>
      <c r="G82" s="29">
        <f t="shared" si="31"/>
        <v>1.44E-2</v>
      </c>
      <c r="H82" s="30">
        <f t="shared" si="35"/>
        <v>0.8</v>
      </c>
      <c r="I82" s="59">
        <f t="shared" si="36"/>
        <v>1452.6</v>
      </c>
      <c r="J82" s="82">
        <f t="shared" si="37"/>
        <v>1162.08</v>
      </c>
      <c r="K82" s="78">
        <v>80700</v>
      </c>
      <c r="L82" s="59">
        <f t="shared" si="38"/>
        <v>1691.9999999999998</v>
      </c>
      <c r="M82" s="82">
        <f t="shared" si="34"/>
        <v>1353.6</v>
      </c>
      <c r="N82" s="79">
        <v>94000</v>
      </c>
    </row>
    <row r="83" spans="1:14" ht="15.75" customHeight="1" x14ac:dyDescent="0.3">
      <c r="A83" s="472" t="s">
        <v>40</v>
      </c>
      <c r="B83" s="854">
        <v>18</v>
      </c>
      <c r="C83" s="855">
        <v>400</v>
      </c>
      <c r="D83" s="855">
        <v>2500</v>
      </c>
      <c r="E83" s="37" t="s">
        <v>48</v>
      </c>
      <c r="F83" s="28">
        <v>1</v>
      </c>
      <c r="G83" s="29">
        <f t="shared" si="31"/>
        <v>1.7999999999999999E-2</v>
      </c>
      <c r="H83" s="30">
        <f t="shared" si="35"/>
        <v>1</v>
      </c>
      <c r="I83" s="59">
        <f t="shared" si="36"/>
        <v>1452.6</v>
      </c>
      <c r="J83" s="82">
        <f t="shared" si="37"/>
        <v>1452.6</v>
      </c>
      <c r="K83" s="78">
        <v>80700</v>
      </c>
      <c r="L83" s="59">
        <f t="shared" si="38"/>
        <v>1691.9999999999998</v>
      </c>
      <c r="M83" s="82">
        <f t="shared" si="34"/>
        <v>1691.9999999999998</v>
      </c>
      <c r="N83" s="79">
        <v>94000</v>
      </c>
    </row>
    <row r="84" spans="1:14" ht="15.75" customHeight="1" x14ac:dyDescent="0.3">
      <c r="A84" s="472" t="s">
        <v>40</v>
      </c>
      <c r="B84" s="854">
        <v>18</v>
      </c>
      <c r="C84" s="855">
        <v>400</v>
      </c>
      <c r="D84" s="855">
        <v>3000</v>
      </c>
      <c r="E84" s="37" t="s">
        <v>48</v>
      </c>
      <c r="F84" s="28">
        <v>1</v>
      </c>
      <c r="G84" s="29">
        <f t="shared" si="31"/>
        <v>2.1600000000000001E-2</v>
      </c>
      <c r="H84" s="30">
        <f t="shared" si="35"/>
        <v>1.2</v>
      </c>
      <c r="I84" s="59">
        <f t="shared" si="36"/>
        <v>1452.6000000000001</v>
      </c>
      <c r="J84" s="82">
        <f t="shared" si="37"/>
        <v>1743.1200000000001</v>
      </c>
      <c r="K84" s="78">
        <v>80700</v>
      </c>
      <c r="L84" s="59">
        <f t="shared" si="38"/>
        <v>1692.0000000000002</v>
      </c>
      <c r="M84" s="82">
        <f t="shared" si="34"/>
        <v>2030.4</v>
      </c>
      <c r="N84" s="79">
        <v>94000</v>
      </c>
    </row>
    <row r="85" spans="1:14" ht="15.75" customHeight="1" x14ac:dyDescent="0.3">
      <c r="A85" s="472" t="s">
        <v>40</v>
      </c>
      <c r="B85" s="33">
        <v>18</v>
      </c>
      <c r="C85" s="34">
        <v>500</v>
      </c>
      <c r="D85" s="34">
        <v>2000</v>
      </c>
      <c r="E85" s="37" t="s">
        <v>48</v>
      </c>
      <c r="F85" s="28">
        <v>1</v>
      </c>
      <c r="G85" s="29">
        <f t="shared" si="31"/>
        <v>1.7999999999999999E-2</v>
      </c>
      <c r="H85" s="30">
        <f>(C85*0.1*D85)/100000</f>
        <v>1</v>
      </c>
      <c r="I85" s="59">
        <f>J85/H85</f>
        <v>1452.6</v>
      </c>
      <c r="J85" s="82">
        <f t="shared" si="37"/>
        <v>1452.6</v>
      </c>
      <c r="K85" s="78">
        <v>80700</v>
      </c>
      <c r="L85" s="59">
        <f t="shared" si="38"/>
        <v>1691.9999999999998</v>
      </c>
      <c r="M85" s="82">
        <f t="shared" si="34"/>
        <v>1691.9999999999998</v>
      </c>
      <c r="N85" s="79">
        <v>94000</v>
      </c>
    </row>
    <row r="86" spans="1:14" ht="15.75" customHeight="1" x14ac:dyDescent="0.3">
      <c r="A86" s="472" t="s">
        <v>40</v>
      </c>
      <c r="B86" s="33">
        <v>18</v>
      </c>
      <c r="C86" s="34">
        <v>500</v>
      </c>
      <c r="D86" s="34">
        <v>2500</v>
      </c>
      <c r="E86" s="37" t="s">
        <v>48</v>
      </c>
      <c r="F86" s="28">
        <v>1</v>
      </c>
      <c r="G86" s="29">
        <f t="shared" si="31"/>
        <v>2.2499999999999999E-2</v>
      </c>
      <c r="H86" s="30">
        <f t="shared" ref="H86:H90" si="39">(C86*0.1*D86)/100000</f>
        <v>1.25</v>
      </c>
      <c r="I86" s="59">
        <f t="shared" ref="I86:I90" si="40">J86/H86</f>
        <v>628.79999999999995</v>
      </c>
      <c r="J86" s="82">
        <v>786</v>
      </c>
      <c r="K86" s="78">
        <v>80700</v>
      </c>
      <c r="L86" s="59">
        <f>M86/H86</f>
        <v>1692</v>
      </c>
      <c r="M86" s="82">
        <f t="shared" si="34"/>
        <v>2115</v>
      </c>
      <c r="N86" s="79">
        <v>94000</v>
      </c>
    </row>
    <row r="87" spans="1:14" ht="15.75" customHeight="1" x14ac:dyDescent="0.3">
      <c r="A87" s="472" t="s">
        <v>40</v>
      </c>
      <c r="B87" s="33">
        <v>18</v>
      </c>
      <c r="C87" s="34">
        <v>500</v>
      </c>
      <c r="D87" s="34">
        <v>3000</v>
      </c>
      <c r="E87" s="37" t="s">
        <v>48</v>
      </c>
      <c r="F87" s="28">
        <v>1</v>
      </c>
      <c r="G87" s="29">
        <f t="shared" si="31"/>
        <v>2.7E-2</v>
      </c>
      <c r="H87" s="30">
        <f t="shared" si="39"/>
        <v>1.5</v>
      </c>
      <c r="I87" s="59">
        <f t="shared" si="40"/>
        <v>1452.6000000000001</v>
      </c>
      <c r="J87" s="82">
        <f t="shared" ref="J87:J90" si="41">K87*G87</f>
        <v>2178.9</v>
      </c>
      <c r="K87" s="78">
        <v>80700</v>
      </c>
      <c r="L87" s="59">
        <f t="shared" ref="L87:L90" si="42">M87/H87</f>
        <v>1692</v>
      </c>
      <c r="M87" s="82">
        <f t="shared" si="34"/>
        <v>2538</v>
      </c>
      <c r="N87" s="79">
        <v>94000</v>
      </c>
    </row>
    <row r="88" spans="1:14" ht="15.75" customHeight="1" x14ac:dyDescent="0.3">
      <c r="A88" s="472" t="s">
        <v>40</v>
      </c>
      <c r="B88" s="854">
        <v>18</v>
      </c>
      <c r="C88" s="855">
        <v>600</v>
      </c>
      <c r="D88" s="855">
        <v>2000</v>
      </c>
      <c r="E88" s="37" t="s">
        <v>48</v>
      </c>
      <c r="F88" s="28">
        <v>1</v>
      </c>
      <c r="G88" s="29">
        <f t="shared" si="31"/>
        <v>2.1600000000000001E-2</v>
      </c>
      <c r="H88" s="30">
        <f t="shared" si="39"/>
        <v>1.2</v>
      </c>
      <c r="I88" s="59">
        <f t="shared" si="40"/>
        <v>1452.6000000000001</v>
      </c>
      <c r="J88" s="82">
        <f t="shared" si="41"/>
        <v>1743.1200000000001</v>
      </c>
      <c r="K88" s="78">
        <v>80700</v>
      </c>
      <c r="L88" s="59">
        <f t="shared" si="42"/>
        <v>1692.0000000000002</v>
      </c>
      <c r="M88" s="82">
        <f t="shared" si="34"/>
        <v>2030.4</v>
      </c>
      <c r="N88" s="79">
        <v>94000</v>
      </c>
    </row>
    <row r="89" spans="1:14" ht="15.75" customHeight="1" x14ac:dyDescent="0.3">
      <c r="A89" s="472" t="s">
        <v>40</v>
      </c>
      <c r="B89" s="854">
        <v>18</v>
      </c>
      <c r="C89" s="855">
        <v>600</v>
      </c>
      <c r="D89" s="855">
        <v>2500</v>
      </c>
      <c r="E89" s="37" t="s">
        <v>48</v>
      </c>
      <c r="F89" s="28">
        <v>1</v>
      </c>
      <c r="G89" s="29">
        <f t="shared" si="31"/>
        <v>2.7E-2</v>
      </c>
      <c r="H89" s="30">
        <f t="shared" si="39"/>
        <v>1.5</v>
      </c>
      <c r="I89" s="59">
        <f t="shared" si="40"/>
        <v>1452.6000000000001</v>
      </c>
      <c r="J89" s="82">
        <f t="shared" si="41"/>
        <v>2178.9</v>
      </c>
      <c r="K89" s="78">
        <v>80700</v>
      </c>
      <c r="L89" s="59">
        <f t="shared" si="42"/>
        <v>1692</v>
      </c>
      <c r="M89" s="82">
        <f t="shared" si="34"/>
        <v>2538</v>
      </c>
      <c r="N89" s="79">
        <v>94000</v>
      </c>
    </row>
    <row r="90" spans="1:14" ht="15.75" customHeight="1" thickBot="1" x14ac:dyDescent="0.35">
      <c r="A90" s="136" t="s">
        <v>40</v>
      </c>
      <c r="B90" s="856">
        <v>18</v>
      </c>
      <c r="C90" s="857">
        <v>600</v>
      </c>
      <c r="D90" s="857">
        <v>3000</v>
      </c>
      <c r="E90" s="37" t="s">
        <v>48</v>
      </c>
      <c r="F90" s="98">
        <v>1</v>
      </c>
      <c r="G90" s="99">
        <f t="shared" si="31"/>
        <v>3.2399999999999998E-2</v>
      </c>
      <c r="H90" s="100">
        <f t="shared" si="39"/>
        <v>1.8</v>
      </c>
      <c r="I90" s="101">
        <f t="shared" si="40"/>
        <v>1452.6</v>
      </c>
      <c r="J90" s="83">
        <f t="shared" si="41"/>
        <v>2614.6799999999998</v>
      </c>
      <c r="K90" s="78">
        <v>80700</v>
      </c>
      <c r="L90" s="101">
        <f t="shared" si="42"/>
        <v>1692</v>
      </c>
      <c r="M90" s="83">
        <f t="shared" si="34"/>
        <v>3045.6</v>
      </c>
      <c r="N90" s="79">
        <v>94000</v>
      </c>
    </row>
    <row r="91" spans="1:14" ht="15" customHeight="1" thickBot="1" x14ac:dyDescent="0.35">
      <c r="A91" s="835"/>
      <c r="B91" s="836"/>
      <c r="C91" s="836"/>
      <c r="D91" s="836"/>
      <c r="E91" s="836"/>
      <c r="F91" s="836"/>
      <c r="G91" s="836"/>
      <c r="H91" s="836"/>
      <c r="I91" s="836"/>
      <c r="J91" s="836"/>
      <c r="K91" s="836"/>
      <c r="L91" s="836"/>
      <c r="M91" s="836"/>
      <c r="N91" s="836"/>
    </row>
    <row r="92" spans="1:14" ht="15" customHeight="1" x14ac:dyDescent="0.3">
      <c r="A92" s="858" t="s">
        <v>40</v>
      </c>
      <c r="B92" s="859">
        <v>40</v>
      </c>
      <c r="C92" s="860">
        <v>600</v>
      </c>
      <c r="D92" s="860">
        <v>2000</v>
      </c>
      <c r="E92" s="140" t="s">
        <v>48</v>
      </c>
      <c r="F92" s="90">
        <v>1</v>
      </c>
      <c r="G92" s="91">
        <f t="shared" ref="G92:G101" si="43">B92*C92*D92/1000000000*F92</f>
        <v>4.8000000000000001E-2</v>
      </c>
      <c r="H92" s="92">
        <f>(C92*0.1*D92)/100000</f>
        <v>1.2</v>
      </c>
      <c r="I92" s="60">
        <f>J92/H92</f>
        <v>2988</v>
      </c>
      <c r="J92" s="84">
        <f t="shared" ref="J92" si="44">K92*G92</f>
        <v>3585.6</v>
      </c>
      <c r="K92" s="80">
        <v>74700</v>
      </c>
      <c r="L92" s="60">
        <f t="shared" ref="L92" si="45">M92/H92</f>
        <v>3480</v>
      </c>
      <c r="M92" s="84">
        <f t="shared" ref="M92:M101" si="46">G92*N92</f>
        <v>4176</v>
      </c>
      <c r="N92" s="81">
        <v>87000</v>
      </c>
    </row>
    <row r="93" spans="1:14" ht="15" customHeight="1" x14ac:dyDescent="0.3">
      <c r="A93" s="472" t="s">
        <v>40</v>
      </c>
      <c r="B93" s="859">
        <v>40</v>
      </c>
      <c r="C93" s="860">
        <v>600</v>
      </c>
      <c r="D93" s="855">
        <v>2500</v>
      </c>
      <c r="E93" s="140" t="s">
        <v>48</v>
      </c>
      <c r="F93" s="28">
        <v>1</v>
      </c>
      <c r="G93" s="29">
        <f t="shared" si="43"/>
        <v>0.06</v>
      </c>
      <c r="H93" s="30">
        <f t="shared" ref="H93:H101" si="47">(C93*0.1*D93)/100000</f>
        <v>1.5</v>
      </c>
      <c r="I93" s="59">
        <f t="shared" ref="I93:I101" si="48">J93/H93</f>
        <v>524</v>
      </c>
      <c r="J93" s="82">
        <v>786</v>
      </c>
      <c r="K93" s="80">
        <v>74700</v>
      </c>
      <c r="L93" s="59">
        <f>M93/H93</f>
        <v>3480</v>
      </c>
      <c r="M93" s="82">
        <f t="shared" si="46"/>
        <v>5220</v>
      </c>
      <c r="N93" s="81">
        <v>87000</v>
      </c>
    </row>
    <row r="94" spans="1:14" ht="15" customHeight="1" x14ac:dyDescent="0.3">
      <c r="A94" s="472" t="s">
        <v>40</v>
      </c>
      <c r="B94" s="859">
        <v>40</v>
      </c>
      <c r="C94" s="860">
        <v>600</v>
      </c>
      <c r="D94" s="855">
        <v>3000</v>
      </c>
      <c r="E94" s="140" t="s">
        <v>48</v>
      </c>
      <c r="F94" s="28">
        <v>1</v>
      </c>
      <c r="G94" s="29">
        <f t="shared" si="43"/>
        <v>7.1999999999999995E-2</v>
      </c>
      <c r="H94" s="30">
        <f t="shared" si="47"/>
        <v>1.8</v>
      </c>
      <c r="I94" s="59">
        <f t="shared" si="48"/>
        <v>2987.9999999999995</v>
      </c>
      <c r="J94" s="82">
        <f t="shared" ref="J94:J101" si="49">K94*G94</f>
        <v>5378.4</v>
      </c>
      <c r="K94" s="80">
        <v>74700</v>
      </c>
      <c r="L94" s="59">
        <f t="shared" ref="L94:L101" si="50">M94/H94</f>
        <v>3479.9999999999995</v>
      </c>
      <c r="M94" s="82">
        <f t="shared" si="46"/>
        <v>6263.9999999999991</v>
      </c>
      <c r="N94" s="81">
        <v>87000</v>
      </c>
    </row>
    <row r="95" spans="1:14" ht="15" customHeight="1" x14ac:dyDescent="0.3">
      <c r="A95" s="472" t="s">
        <v>40</v>
      </c>
      <c r="B95" s="138">
        <v>40</v>
      </c>
      <c r="C95" s="34">
        <v>800</v>
      </c>
      <c r="D95" s="34">
        <v>2000</v>
      </c>
      <c r="E95" s="140" t="s">
        <v>48</v>
      </c>
      <c r="F95" s="28">
        <v>1</v>
      </c>
      <c r="G95" s="29">
        <f t="shared" si="43"/>
        <v>6.4000000000000001E-2</v>
      </c>
      <c r="H95" s="30">
        <f t="shared" si="47"/>
        <v>1.6</v>
      </c>
      <c r="I95" s="59">
        <f t="shared" si="48"/>
        <v>2988</v>
      </c>
      <c r="J95" s="82">
        <f t="shared" si="49"/>
        <v>4780.8</v>
      </c>
      <c r="K95" s="80">
        <v>74700</v>
      </c>
      <c r="L95" s="59">
        <f t="shared" si="50"/>
        <v>3480</v>
      </c>
      <c r="M95" s="82">
        <f t="shared" si="46"/>
        <v>5568</v>
      </c>
      <c r="N95" s="81">
        <v>87000</v>
      </c>
    </row>
    <row r="96" spans="1:14" ht="15" customHeight="1" x14ac:dyDescent="0.3">
      <c r="A96" s="472" t="s">
        <v>40</v>
      </c>
      <c r="B96" s="138">
        <v>40</v>
      </c>
      <c r="C96" s="34">
        <v>800</v>
      </c>
      <c r="D96" s="34">
        <v>2500</v>
      </c>
      <c r="E96" s="140" t="s">
        <v>48</v>
      </c>
      <c r="F96" s="28">
        <v>1</v>
      </c>
      <c r="G96" s="29">
        <f t="shared" si="43"/>
        <v>0.08</v>
      </c>
      <c r="H96" s="30">
        <f t="shared" si="47"/>
        <v>2</v>
      </c>
      <c r="I96" s="59">
        <f t="shared" si="48"/>
        <v>2988</v>
      </c>
      <c r="J96" s="82">
        <f t="shared" si="49"/>
        <v>5976</v>
      </c>
      <c r="K96" s="80">
        <v>74700</v>
      </c>
      <c r="L96" s="59">
        <f t="shared" si="50"/>
        <v>3480</v>
      </c>
      <c r="M96" s="82">
        <f t="shared" si="46"/>
        <v>6960</v>
      </c>
      <c r="N96" s="81">
        <v>87000</v>
      </c>
    </row>
    <row r="97" spans="1:14" ht="15" customHeight="1" x14ac:dyDescent="0.3">
      <c r="A97" s="861" t="s">
        <v>40</v>
      </c>
      <c r="B97" s="686">
        <v>40</v>
      </c>
      <c r="C97" s="135">
        <v>800</v>
      </c>
      <c r="D97" s="135">
        <v>3000</v>
      </c>
      <c r="E97" s="140" t="s">
        <v>48</v>
      </c>
      <c r="F97" s="688">
        <v>1</v>
      </c>
      <c r="G97" s="689">
        <f t="shared" si="43"/>
        <v>9.6000000000000002E-2</v>
      </c>
      <c r="H97" s="690">
        <f t="shared" si="47"/>
        <v>2.4</v>
      </c>
      <c r="I97" s="691">
        <f t="shared" si="48"/>
        <v>2988</v>
      </c>
      <c r="J97" s="85">
        <f t="shared" si="49"/>
        <v>7171.2</v>
      </c>
      <c r="K97" s="80">
        <v>74700</v>
      </c>
      <c r="L97" s="691">
        <f t="shared" si="50"/>
        <v>3480</v>
      </c>
      <c r="M97" s="85">
        <f t="shared" si="46"/>
        <v>8352</v>
      </c>
      <c r="N97" s="81">
        <v>87000</v>
      </c>
    </row>
    <row r="98" spans="1:14" ht="15" customHeight="1" x14ac:dyDescent="0.3">
      <c r="A98" s="866" t="s">
        <v>46</v>
      </c>
      <c r="B98" s="867">
        <v>40</v>
      </c>
      <c r="C98" s="868">
        <v>1000</v>
      </c>
      <c r="D98" s="868">
        <v>1000</v>
      </c>
      <c r="E98" s="140" t="s">
        <v>48</v>
      </c>
      <c r="F98" s="841">
        <v>1</v>
      </c>
      <c r="G98" s="169">
        <f t="shared" si="43"/>
        <v>0.04</v>
      </c>
      <c r="H98" s="170">
        <f t="shared" si="47"/>
        <v>1</v>
      </c>
      <c r="I98" s="103">
        <f t="shared" si="48"/>
        <v>2988</v>
      </c>
      <c r="J98" s="86">
        <f t="shared" si="49"/>
        <v>2988</v>
      </c>
      <c r="K98" s="80">
        <v>74700</v>
      </c>
      <c r="L98" s="103">
        <f t="shared" si="50"/>
        <v>3480</v>
      </c>
      <c r="M98" s="86">
        <f t="shared" si="46"/>
        <v>3480</v>
      </c>
      <c r="N98" s="81">
        <v>87000</v>
      </c>
    </row>
    <row r="99" spans="1:14" ht="15" customHeight="1" x14ac:dyDescent="0.3">
      <c r="A99" s="858" t="s">
        <v>46</v>
      </c>
      <c r="B99" s="859">
        <v>40</v>
      </c>
      <c r="C99" s="860">
        <v>1200</v>
      </c>
      <c r="D99" s="860">
        <v>1200</v>
      </c>
      <c r="E99" s="140" t="s">
        <v>48</v>
      </c>
      <c r="F99" s="90">
        <v>1</v>
      </c>
      <c r="G99" s="91">
        <f t="shared" si="43"/>
        <v>5.7599999999999998E-2</v>
      </c>
      <c r="H99" s="92">
        <f t="shared" si="47"/>
        <v>1.44</v>
      </c>
      <c r="I99" s="60">
        <f t="shared" si="48"/>
        <v>2988.0000000000005</v>
      </c>
      <c r="J99" s="84">
        <f t="shared" si="49"/>
        <v>4302.72</v>
      </c>
      <c r="K99" s="80">
        <v>74700</v>
      </c>
      <c r="L99" s="60">
        <f t="shared" si="50"/>
        <v>3480</v>
      </c>
      <c r="M99" s="84">
        <f t="shared" si="46"/>
        <v>5011.2</v>
      </c>
      <c r="N99" s="81">
        <v>87000</v>
      </c>
    </row>
    <row r="100" spans="1:14" ht="15" customHeight="1" x14ac:dyDescent="0.3">
      <c r="A100" s="858" t="s">
        <v>46</v>
      </c>
      <c r="B100" s="859">
        <v>40</v>
      </c>
      <c r="C100" s="860">
        <v>1000</v>
      </c>
      <c r="D100" s="855">
        <v>2000</v>
      </c>
      <c r="E100" s="140" t="s">
        <v>48</v>
      </c>
      <c r="F100" s="28">
        <v>1</v>
      </c>
      <c r="G100" s="29">
        <f t="shared" si="43"/>
        <v>0.08</v>
      </c>
      <c r="H100" s="30">
        <f t="shared" si="47"/>
        <v>2</v>
      </c>
      <c r="I100" s="59">
        <f t="shared" si="48"/>
        <v>2988</v>
      </c>
      <c r="J100" s="82">
        <f t="shared" si="49"/>
        <v>5976</v>
      </c>
      <c r="K100" s="80">
        <v>74700</v>
      </c>
      <c r="L100" s="59">
        <f t="shared" si="50"/>
        <v>3480</v>
      </c>
      <c r="M100" s="82">
        <f t="shared" si="46"/>
        <v>6960</v>
      </c>
      <c r="N100" s="81">
        <v>87000</v>
      </c>
    </row>
    <row r="101" spans="1:14" ht="15" customHeight="1" thickBot="1" x14ac:dyDescent="0.35">
      <c r="A101" s="870" t="s">
        <v>46</v>
      </c>
      <c r="B101" s="871">
        <v>40</v>
      </c>
      <c r="C101" s="872">
        <v>1000</v>
      </c>
      <c r="D101" s="857">
        <v>3000</v>
      </c>
      <c r="E101" s="869" t="s">
        <v>48</v>
      </c>
      <c r="F101" s="98">
        <v>1</v>
      </c>
      <c r="G101" s="99">
        <f t="shared" si="43"/>
        <v>0.12</v>
      </c>
      <c r="H101" s="100">
        <f t="shared" si="47"/>
        <v>3</v>
      </c>
      <c r="I101" s="101">
        <f t="shared" si="48"/>
        <v>2988</v>
      </c>
      <c r="J101" s="318">
        <f t="shared" si="49"/>
        <v>8964</v>
      </c>
      <c r="K101" s="320">
        <v>74700</v>
      </c>
      <c r="L101" s="101">
        <f t="shared" si="50"/>
        <v>3480</v>
      </c>
      <c r="M101" s="83">
        <f t="shared" si="46"/>
        <v>10440</v>
      </c>
      <c r="N101" s="321">
        <v>87000</v>
      </c>
    </row>
  </sheetData>
  <mergeCells count="11">
    <mergeCell ref="A73:A74"/>
    <mergeCell ref="E73:E74"/>
    <mergeCell ref="F73:H73"/>
    <mergeCell ref="J73:K73"/>
    <mergeCell ref="M73:N73"/>
    <mergeCell ref="A1:N2"/>
    <mergeCell ref="A3:A4"/>
    <mergeCell ref="E3:E4"/>
    <mergeCell ref="F3:H3"/>
    <mergeCell ref="J3:K3"/>
    <mergeCell ref="M3:N3"/>
  </mergeCells>
  <phoneticPr fontId="26" type="noConversion"/>
  <pageMargins left="0.23622047244094491" right="0.23622047244094491" top="0" bottom="0" header="0.31496062992125984" footer="0.31496062992125984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79998168889431442"/>
  </sheetPr>
  <dimension ref="A1:M120"/>
  <sheetViews>
    <sheetView tabSelected="1" workbookViewId="0">
      <selection activeCell="N10" sqref="N10"/>
    </sheetView>
  </sheetViews>
  <sheetFormatPr defaultColWidth="14.44140625" defaultRowHeight="15" customHeight="1" x14ac:dyDescent="0.3"/>
  <cols>
    <col min="1" max="1" width="15.33203125" customWidth="1"/>
    <col min="2" max="4" width="6.44140625" customWidth="1"/>
    <col min="5" max="5" width="8" customWidth="1"/>
    <col min="6" max="6" width="7.77734375" customWidth="1"/>
    <col min="7" max="7" width="9" customWidth="1"/>
    <col min="8" max="10" width="9.109375" customWidth="1"/>
    <col min="11" max="11" width="9.109375" style="193" customWidth="1"/>
  </cols>
  <sheetData>
    <row r="1" spans="1:13" ht="22.5" customHeight="1" thickBot="1" x14ac:dyDescent="0.35">
      <c r="A1" s="1099" t="s">
        <v>158</v>
      </c>
      <c r="B1" s="1003"/>
      <c r="C1" s="1003"/>
      <c r="D1" s="1003"/>
      <c r="E1" s="1003"/>
      <c r="F1" s="1003"/>
      <c r="G1" s="1003"/>
      <c r="H1" s="1003"/>
      <c r="I1" s="3"/>
      <c r="J1" s="834"/>
      <c r="K1" s="834"/>
    </row>
    <row r="2" spans="1:13" ht="24.6" customHeight="1" thickBot="1" x14ac:dyDescent="0.35">
      <c r="A2" s="1100" t="s">
        <v>1</v>
      </c>
      <c r="B2" s="876" t="s">
        <v>2</v>
      </c>
      <c r="C2" s="877" t="s">
        <v>3</v>
      </c>
      <c r="D2" s="877" t="s">
        <v>4</v>
      </c>
      <c r="E2" s="1101" t="s">
        <v>5</v>
      </c>
      <c r="F2" s="1029" t="s">
        <v>82</v>
      </c>
      <c r="G2" s="1102"/>
      <c r="H2" s="1103" t="s">
        <v>42</v>
      </c>
      <c r="I2" s="1104"/>
      <c r="J2" s="1098" t="s">
        <v>43</v>
      </c>
      <c r="K2" s="1043"/>
    </row>
    <row r="3" spans="1:13" ht="12.75" customHeight="1" thickBot="1" x14ac:dyDescent="0.35">
      <c r="A3" s="1045"/>
      <c r="B3" s="878" t="s">
        <v>8</v>
      </c>
      <c r="C3" s="879" t="s">
        <v>8</v>
      </c>
      <c r="D3" s="879" t="s">
        <v>8</v>
      </c>
      <c r="E3" s="1058"/>
      <c r="F3" s="278" t="s">
        <v>9</v>
      </c>
      <c r="G3" s="280" t="s">
        <v>10</v>
      </c>
      <c r="H3" s="880" t="s">
        <v>44</v>
      </c>
      <c r="I3" s="971" t="s">
        <v>13</v>
      </c>
      <c r="J3" s="972" t="s">
        <v>44</v>
      </c>
      <c r="K3" s="645" t="s">
        <v>13</v>
      </c>
    </row>
    <row r="4" spans="1:13" ht="14.4" customHeight="1" x14ac:dyDescent="0.3">
      <c r="A4" s="858" t="s">
        <v>80</v>
      </c>
      <c r="B4" s="138">
        <v>40</v>
      </c>
      <c r="C4" s="139">
        <v>300</v>
      </c>
      <c r="D4" s="139">
        <v>800</v>
      </c>
      <c r="E4" s="140" t="s">
        <v>24</v>
      </c>
      <c r="F4" s="90">
        <v>1</v>
      </c>
      <c r="G4" s="91">
        <f>B4*C4*D4/1000000000*F4</f>
        <v>9.5999999999999992E-3</v>
      </c>
      <c r="H4" s="881">
        <f>I4*G4</f>
        <v>460.79999999999995</v>
      </c>
      <c r="I4" s="956">
        <v>48000</v>
      </c>
      <c r="J4" s="888">
        <f>K4*G4</f>
        <v>580.79999999999995</v>
      </c>
      <c r="K4" s="812">
        <v>60500</v>
      </c>
    </row>
    <row r="5" spans="1:13" ht="14.4" customHeight="1" x14ac:dyDescent="0.3">
      <c r="A5" s="861" t="s">
        <v>80</v>
      </c>
      <c r="B5" s="33">
        <v>40</v>
      </c>
      <c r="C5" s="34">
        <v>300</v>
      </c>
      <c r="D5" s="135">
        <v>900</v>
      </c>
      <c r="E5" s="687" t="s">
        <v>24</v>
      </c>
      <c r="F5" s="688">
        <v>1</v>
      </c>
      <c r="G5" s="689">
        <f t="shared" ref="G5:G37" si="0">B5*C5*D5/1000000000*F5</f>
        <v>1.0800000000000001E-2</v>
      </c>
      <c r="H5" s="882">
        <f t="shared" ref="H5:H53" si="1">I5*G5</f>
        <v>518.4</v>
      </c>
      <c r="I5" s="957">
        <v>48000</v>
      </c>
      <c r="J5" s="890">
        <f t="shared" ref="J5:J53" si="2">K5*G5</f>
        <v>653.40000000000009</v>
      </c>
      <c r="K5" s="963">
        <v>60500</v>
      </c>
      <c r="L5" s="3"/>
    </row>
    <row r="6" spans="1:13" ht="14.4" customHeight="1" x14ac:dyDescent="0.3">
      <c r="A6" s="861" t="s">
        <v>80</v>
      </c>
      <c r="B6" s="33">
        <v>40</v>
      </c>
      <c r="C6" s="34">
        <v>300</v>
      </c>
      <c r="D6" s="839">
        <v>1000</v>
      </c>
      <c r="E6" s="687" t="s">
        <v>24</v>
      </c>
      <c r="F6" s="688">
        <v>1</v>
      </c>
      <c r="G6" s="689">
        <f t="shared" si="0"/>
        <v>1.2E-2</v>
      </c>
      <c r="H6" s="882">
        <f>I6*G6</f>
        <v>576</v>
      </c>
      <c r="I6" s="957">
        <v>48000</v>
      </c>
      <c r="J6" s="890">
        <f t="shared" si="2"/>
        <v>726</v>
      </c>
      <c r="K6" s="963">
        <v>60500</v>
      </c>
      <c r="L6" s="3"/>
    </row>
    <row r="7" spans="1:13" ht="14.4" customHeight="1" thickBot="1" x14ac:dyDescent="0.35">
      <c r="A7" s="136" t="s">
        <v>80</v>
      </c>
      <c r="B7" s="95">
        <v>40</v>
      </c>
      <c r="C7" s="96">
        <v>300</v>
      </c>
      <c r="D7" s="840">
        <v>1200</v>
      </c>
      <c r="E7" s="128" t="s">
        <v>24</v>
      </c>
      <c r="F7" s="98">
        <v>1</v>
      </c>
      <c r="G7" s="99">
        <f t="shared" si="0"/>
        <v>1.44E-2</v>
      </c>
      <c r="H7" s="883">
        <f t="shared" si="1"/>
        <v>691.19999999999993</v>
      </c>
      <c r="I7" s="234">
        <v>48000</v>
      </c>
      <c r="J7" s="893">
        <f t="shared" si="2"/>
        <v>871.19999999999993</v>
      </c>
      <c r="K7" s="661">
        <v>60500</v>
      </c>
      <c r="L7" s="3"/>
    </row>
    <row r="8" spans="1:13" ht="14.4" customHeight="1" x14ac:dyDescent="0.3">
      <c r="A8" s="472" t="s">
        <v>80</v>
      </c>
      <c r="B8" s="33">
        <v>40</v>
      </c>
      <c r="C8" s="34">
        <v>300</v>
      </c>
      <c r="D8" s="34">
        <v>800</v>
      </c>
      <c r="E8" s="884" t="s">
        <v>52</v>
      </c>
      <c r="F8" s="885">
        <v>1</v>
      </c>
      <c r="G8" s="886">
        <f>B8*C8*D8/1000000000*F8</f>
        <v>9.5999999999999992E-3</v>
      </c>
      <c r="H8" s="887">
        <f>I8*G8</f>
        <v>348.47999999999996</v>
      </c>
      <c r="I8" s="958">
        <v>36300</v>
      </c>
      <c r="J8" s="888">
        <f>K8*G8</f>
        <v>435.84</v>
      </c>
      <c r="K8" s="812">
        <v>45400</v>
      </c>
      <c r="L8" s="3"/>
      <c r="M8" s="62"/>
    </row>
    <row r="9" spans="1:13" ht="14.4" customHeight="1" x14ac:dyDescent="0.3">
      <c r="A9" s="861" t="s">
        <v>80</v>
      </c>
      <c r="B9" s="33">
        <v>40</v>
      </c>
      <c r="C9" s="34">
        <v>300</v>
      </c>
      <c r="D9" s="135">
        <v>900</v>
      </c>
      <c r="E9" s="884" t="s">
        <v>52</v>
      </c>
      <c r="F9" s="889">
        <v>1</v>
      </c>
      <c r="G9" s="689">
        <f t="shared" ref="G9:G11" si="3">B9*C9*D9/1000000000*F9</f>
        <v>1.0800000000000001E-2</v>
      </c>
      <c r="H9" s="882">
        <f t="shared" ref="H9" si="4">I9*G9</f>
        <v>392.04</v>
      </c>
      <c r="I9" s="957">
        <v>36300</v>
      </c>
      <c r="J9" s="890">
        <f t="shared" ref="J9:J11" si="5">K9*G9</f>
        <v>490.32000000000005</v>
      </c>
      <c r="K9" s="660">
        <v>45400</v>
      </c>
      <c r="L9" s="3"/>
      <c r="M9" s="62"/>
    </row>
    <row r="10" spans="1:13" ht="14.4" customHeight="1" x14ac:dyDescent="0.3">
      <c r="A10" s="861" t="s">
        <v>80</v>
      </c>
      <c r="B10" s="33">
        <v>40</v>
      </c>
      <c r="C10" s="34">
        <v>300</v>
      </c>
      <c r="D10" s="839">
        <v>1000</v>
      </c>
      <c r="E10" s="884" t="s">
        <v>52</v>
      </c>
      <c r="F10" s="889">
        <v>1</v>
      </c>
      <c r="G10" s="689">
        <f t="shared" si="3"/>
        <v>1.2E-2</v>
      </c>
      <c r="H10" s="882">
        <f>I10*G10</f>
        <v>435.6</v>
      </c>
      <c r="I10" s="957">
        <v>36300</v>
      </c>
      <c r="J10" s="890">
        <f t="shared" si="5"/>
        <v>544.79999999999995</v>
      </c>
      <c r="K10" s="660">
        <v>45400</v>
      </c>
      <c r="L10" s="3"/>
    </row>
    <row r="11" spans="1:13" ht="14.4" customHeight="1" thickBot="1" x14ac:dyDescent="0.35">
      <c r="A11" s="136" t="s">
        <v>80</v>
      </c>
      <c r="B11" s="95">
        <v>40</v>
      </c>
      <c r="C11" s="96">
        <v>300</v>
      </c>
      <c r="D11" s="840">
        <v>1200</v>
      </c>
      <c r="E11" s="891" t="s">
        <v>52</v>
      </c>
      <c r="F11" s="892">
        <v>1</v>
      </c>
      <c r="G11" s="99">
        <f t="shared" si="3"/>
        <v>1.44E-2</v>
      </c>
      <c r="H11" s="883">
        <f t="shared" ref="H11" si="6">I11*G11</f>
        <v>522.72</v>
      </c>
      <c r="I11" s="234">
        <v>36300</v>
      </c>
      <c r="J11" s="893">
        <f t="shared" si="5"/>
        <v>653.76</v>
      </c>
      <c r="K11" s="813">
        <v>45400</v>
      </c>
      <c r="L11" s="3"/>
    </row>
    <row r="12" spans="1:13" ht="14.4" customHeight="1" x14ac:dyDescent="0.3">
      <c r="A12" s="894" t="s">
        <v>80</v>
      </c>
      <c r="B12" s="138">
        <v>40</v>
      </c>
      <c r="C12" s="139">
        <v>300</v>
      </c>
      <c r="D12" s="139">
        <v>800</v>
      </c>
      <c r="E12" s="231" t="s">
        <v>81</v>
      </c>
      <c r="F12" s="895">
        <v>1</v>
      </c>
      <c r="G12" s="896">
        <f t="shared" si="0"/>
        <v>9.5999999999999992E-3</v>
      </c>
      <c r="H12" s="897">
        <f t="shared" si="1"/>
        <v>717.11999999999989</v>
      </c>
      <c r="I12" s="959">
        <v>74700</v>
      </c>
      <c r="J12" s="888">
        <f t="shared" si="2"/>
        <v>835.19999999999993</v>
      </c>
      <c r="K12" s="812">
        <v>87000</v>
      </c>
      <c r="L12" s="3"/>
      <c r="M12" s="62"/>
    </row>
    <row r="13" spans="1:13" ht="14.4" customHeight="1" x14ac:dyDescent="0.3">
      <c r="A13" s="861" t="s">
        <v>80</v>
      </c>
      <c r="B13" s="33">
        <v>40</v>
      </c>
      <c r="C13" s="34">
        <v>300</v>
      </c>
      <c r="D13" s="135">
        <v>900</v>
      </c>
      <c r="E13" s="231" t="s">
        <v>81</v>
      </c>
      <c r="F13" s="889">
        <v>1</v>
      </c>
      <c r="G13" s="689">
        <f t="shared" si="0"/>
        <v>1.0800000000000001E-2</v>
      </c>
      <c r="H13" s="898">
        <f t="shared" si="1"/>
        <v>806.76</v>
      </c>
      <c r="I13" s="920">
        <v>74700</v>
      </c>
      <c r="J13" s="890">
        <f t="shared" si="2"/>
        <v>939.6</v>
      </c>
      <c r="K13" s="660">
        <v>87000</v>
      </c>
      <c r="L13" s="3"/>
      <c r="M13" s="62"/>
    </row>
    <row r="14" spans="1:13" ht="14.4" customHeight="1" x14ac:dyDescent="0.3">
      <c r="A14" s="861" t="s">
        <v>80</v>
      </c>
      <c r="B14" s="33">
        <v>40</v>
      </c>
      <c r="C14" s="34">
        <v>300</v>
      </c>
      <c r="D14" s="839">
        <v>1000</v>
      </c>
      <c r="E14" s="231" t="s">
        <v>81</v>
      </c>
      <c r="F14" s="889">
        <v>1</v>
      </c>
      <c r="G14" s="689">
        <f t="shared" si="0"/>
        <v>1.2E-2</v>
      </c>
      <c r="H14" s="898">
        <f>I14*G14</f>
        <v>896.4</v>
      </c>
      <c r="I14" s="920">
        <v>74700</v>
      </c>
      <c r="J14" s="890">
        <f t="shared" si="2"/>
        <v>1044</v>
      </c>
      <c r="K14" s="660">
        <v>87000</v>
      </c>
      <c r="L14" s="3"/>
      <c r="M14" s="62"/>
    </row>
    <row r="15" spans="1:13" ht="14.4" customHeight="1" thickBot="1" x14ac:dyDescent="0.35">
      <c r="A15" s="136" t="s">
        <v>80</v>
      </c>
      <c r="B15" s="95">
        <v>40</v>
      </c>
      <c r="C15" s="96">
        <v>300</v>
      </c>
      <c r="D15" s="840">
        <v>1200</v>
      </c>
      <c r="E15" s="232" t="s">
        <v>81</v>
      </c>
      <c r="F15" s="892">
        <v>1</v>
      </c>
      <c r="G15" s="99">
        <f t="shared" si="0"/>
        <v>1.44E-2</v>
      </c>
      <c r="H15" s="899">
        <f t="shared" si="1"/>
        <v>1075.68</v>
      </c>
      <c r="I15" s="960">
        <v>74700</v>
      </c>
      <c r="J15" s="893">
        <f t="shared" si="2"/>
        <v>1252.8</v>
      </c>
      <c r="K15" s="813">
        <v>87000</v>
      </c>
      <c r="L15" s="3"/>
      <c r="M15" s="62"/>
    </row>
    <row r="16" spans="1:13" ht="14.4" customHeight="1" x14ac:dyDescent="0.3">
      <c r="A16" s="900" t="s">
        <v>83</v>
      </c>
      <c r="B16" s="901">
        <v>18</v>
      </c>
      <c r="C16" s="108">
        <v>200</v>
      </c>
      <c r="D16" s="108">
        <v>800</v>
      </c>
      <c r="E16" s="902" t="s">
        <v>24</v>
      </c>
      <c r="F16" s="484">
        <v>1</v>
      </c>
      <c r="G16" s="500">
        <f t="shared" si="0"/>
        <v>2.8800000000000002E-3</v>
      </c>
      <c r="H16" s="903">
        <f t="shared" si="1"/>
        <v>163.29600000000002</v>
      </c>
      <c r="I16" s="959">
        <v>56700</v>
      </c>
      <c r="J16" s="904">
        <f t="shared" si="2"/>
        <v>190.08</v>
      </c>
      <c r="K16" s="964">
        <v>66000</v>
      </c>
      <c r="L16" s="3"/>
      <c r="M16" s="62"/>
    </row>
    <row r="17" spans="1:13" ht="14.4" customHeight="1" x14ac:dyDescent="0.3">
      <c r="A17" s="900" t="s">
        <v>83</v>
      </c>
      <c r="B17" s="905">
        <v>18</v>
      </c>
      <c r="C17" s="103">
        <v>200</v>
      </c>
      <c r="D17" s="103">
        <v>900</v>
      </c>
      <c r="E17" s="906" t="s">
        <v>24</v>
      </c>
      <c r="F17" s="493">
        <v>1</v>
      </c>
      <c r="G17" s="169">
        <f t="shared" si="0"/>
        <v>3.2399999999999998E-3</v>
      </c>
      <c r="H17" s="907">
        <f t="shared" si="1"/>
        <v>183.708</v>
      </c>
      <c r="I17" s="920">
        <v>56700</v>
      </c>
      <c r="J17" s="908">
        <f t="shared" si="2"/>
        <v>213.83999999999997</v>
      </c>
      <c r="K17" s="965">
        <v>66000</v>
      </c>
      <c r="L17" s="3"/>
      <c r="M17" s="62"/>
    </row>
    <row r="18" spans="1:13" ht="14.4" customHeight="1" x14ac:dyDescent="0.3">
      <c r="A18" s="900" t="s">
        <v>83</v>
      </c>
      <c r="B18" s="905">
        <v>18</v>
      </c>
      <c r="C18" s="103">
        <v>200</v>
      </c>
      <c r="D18" s="103">
        <v>1000</v>
      </c>
      <c r="E18" s="906" t="s">
        <v>24</v>
      </c>
      <c r="F18" s="493">
        <v>1</v>
      </c>
      <c r="G18" s="169">
        <f t="shared" si="0"/>
        <v>3.5999999999999999E-3</v>
      </c>
      <c r="H18" s="907">
        <f t="shared" si="1"/>
        <v>204.12</v>
      </c>
      <c r="I18" s="920">
        <v>56700</v>
      </c>
      <c r="J18" s="908">
        <f t="shared" si="2"/>
        <v>237.6</v>
      </c>
      <c r="K18" s="965">
        <v>66000</v>
      </c>
      <c r="L18" s="3"/>
      <c r="M18" s="62"/>
    </row>
    <row r="19" spans="1:13" ht="14.4" customHeight="1" thickBot="1" x14ac:dyDescent="0.35">
      <c r="A19" s="909" t="s">
        <v>83</v>
      </c>
      <c r="B19" s="910">
        <v>18</v>
      </c>
      <c r="C19" s="459">
        <v>200</v>
      </c>
      <c r="D19" s="459">
        <v>1200</v>
      </c>
      <c r="E19" s="911" t="s">
        <v>24</v>
      </c>
      <c r="F19" s="507">
        <v>1</v>
      </c>
      <c r="G19" s="173">
        <f t="shared" si="0"/>
        <v>4.3200000000000001E-3</v>
      </c>
      <c r="H19" s="912">
        <f t="shared" si="1"/>
        <v>244.94400000000002</v>
      </c>
      <c r="I19" s="922">
        <v>56700</v>
      </c>
      <c r="J19" s="913">
        <f t="shared" si="2"/>
        <v>285.12</v>
      </c>
      <c r="K19" s="966">
        <v>66000</v>
      </c>
      <c r="L19" s="3"/>
    </row>
    <row r="20" spans="1:13" ht="14.4" customHeight="1" x14ac:dyDescent="0.3">
      <c r="A20" s="900" t="s">
        <v>83</v>
      </c>
      <c r="B20" s="901">
        <v>18</v>
      </c>
      <c r="C20" s="108">
        <v>200</v>
      </c>
      <c r="D20" s="914">
        <v>800</v>
      </c>
      <c r="E20" s="902" t="s">
        <v>45</v>
      </c>
      <c r="F20" s="484">
        <v>1</v>
      </c>
      <c r="G20" s="500">
        <f t="shared" si="0"/>
        <v>2.8800000000000002E-3</v>
      </c>
      <c r="H20" s="903">
        <f t="shared" si="1"/>
        <v>114.048</v>
      </c>
      <c r="I20" s="959">
        <v>39600</v>
      </c>
      <c r="J20" s="904">
        <f t="shared" si="2"/>
        <v>142.56</v>
      </c>
      <c r="K20" s="964">
        <v>49500</v>
      </c>
      <c r="L20" s="3"/>
    </row>
    <row r="21" spans="1:13" ht="14.4" customHeight="1" x14ac:dyDescent="0.3">
      <c r="A21" s="900" t="s">
        <v>83</v>
      </c>
      <c r="B21" s="905">
        <v>18</v>
      </c>
      <c r="C21" s="103">
        <v>200</v>
      </c>
      <c r="D21" s="915">
        <v>900</v>
      </c>
      <c r="E21" s="906" t="s">
        <v>45</v>
      </c>
      <c r="F21" s="493">
        <v>1</v>
      </c>
      <c r="G21" s="169">
        <f t="shared" si="0"/>
        <v>3.2399999999999998E-3</v>
      </c>
      <c r="H21" s="907">
        <f t="shared" si="1"/>
        <v>128.304</v>
      </c>
      <c r="I21" s="920">
        <v>39600</v>
      </c>
      <c r="J21" s="908">
        <f t="shared" si="2"/>
        <v>160.38</v>
      </c>
      <c r="K21" s="965">
        <v>49500</v>
      </c>
      <c r="L21" s="3"/>
    </row>
    <row r="22" spans="1:13" ht="14.4" customHeight="1" x14ac:dyDescent="0.3">
      <c r="A22" s="900" t="s">
        <v>83</v>
      </c>
      <c r="B22" s="905">
        <v>18</v>
      </c>
      <c r="C22" s="103">
        <v>200</v>
      </c>
      <c r="D22" s="915">
        <v>1000</v>
      </c>
      <c r="E22" s="906" t="s">
        <v>45</v>
      </c>
      <c r="F22" s="493">
        <v>1</v>
      </c>
      <c r="G22" s="169">
        <f t="shared" si="0"/>
        <v>3.5999999999999999E-3</v>
      </c>
      <c r="H22" s="907">
        <f t="shared" si="1"/>
        <v>142.56</v>
      </c>
      <c r="I22" s="920">
        <v>39600</v>
      </c>
      <c r="J22" s="908">
        <f t="shared" si="2"/>
        <v>178.2</v>
      </c>
      <c r="K22" s="965">
        <v>49500</v>
      </c>
      <c r="L22" s="3"/>
      <c r="M22" s="62"/>
    </row>
    <row r="23" spans="1:13" ht="14.4" customHeight="1" thickBot="1" x14ac:dyDescent="0.35">
      <c r="A23" s="909" t="s">
        <v>83</v>
      </c>
      <c r="B23" s="916">
        <v>18</v>
      </c>
      <c r="C23" s="114">
        <v>200</v>
      </c>
      <c r="D23" s="917">
        <v>1200</v>
      </c>
      <c r="E23" s="918" t="s">
        <v>45</v>
      </c>
      <c r="F23" s="507">
        <v>1</v>
      </c>
      <c r="G23" s="173">
        <f t="shared" si="0"/>
        <v>4.3200000000000001E-3</v>
      </c>
      <c r="H23" s="912">
        <f t="shared" si="1"/>
        <v>171.072</v>
      </c>
      <c r="I23" s="960">
        <v>39600</v>
      </c>
      <c r="J23" s="913">
        <f t="shared" si="2"/>
        <v>213.84</v>
      </c>
      <c r="K23" s="967">
        <v>49500</v>
      </c>
      <c r="L23" s="3"/>
    </row>
    <row r="24" spans="1:13" ht="14.4" customHeight="1" x14ac:dyDescent="0.3">
      <c r="A24" s="900" t="s">
        <v>83</v>
      </c>
      <c r="B24" s="901">
        <v>18</v>
      </c>
      <c r="C24" s="108">
        <v>200</v>
      </c>
      <c r="D24" s="914">
        <v>800</v>
      </c>
      <c r="E24" s="902" t="s">
        <v>81</v>
      </c>
      <c r="F24" s="106">
        <v>1</v>
      </c>
      <c r="G24" s="216">
        <f t="shared" si="0"/>
        <v>2.8800000000000002E-3</v>
      </c>
      <c r="H24" s="919">
        <f t="shared" si="1"/>
        <v>232.41600000000003</v>
      </c>
      <c r="I24" s="920">
        <v>80700</v>
      </c>
      <c r="J24" s="904">
        <f t="shared" si="2"/>
        <v>270.72000000000003</v>
      </c>
      <c r="K24" s="964">
        <v>94000</v>
      </c>
      <c r="L24" s="3"/>
    </row>
    <row r="25" spans="1:13" ht="14.4" customHeight="1" x14ac:dyDescent="0.3">
      <c r="A25" s="900" t="s">
        <v>83</v>
      </c>
      <c r="B25" s="905">
        <v>18</v>
      </c>
      <c r="C25" s="103">
        <v>200</v>
      </c>
      <c r="D25" s="915">
        <v>900</v>
      </c>
      <c r="E25" s="906" t="s">
        <v>81</v>
      </c>
      <c r="F25" s="107">
        <v>1</v>
      </c>
      <c r="G25" s="169">
        <f t="shared" si="0"/>
        <v>3.2399999999999998E-3</v>
      </c>
      <c r="H25" s="907">
        <f t="shared" si="1"/>
        <v>261.46799999999996</v>
      </c>
      <c r="I25" s="920">
        <v>80700</v>
      </c>
      <c r="J25" s="908">
        <f t="shared" si="2"/>
        <v>304.56</v>
      </c>
      <c r="K25" s="965">
        <v>94000</v>
      </c>
      <c r="L25" s="3"/>
    </row>
    <row r="26" spans="1:13" ht="14.4" customHeight="1" x14ac:dyDescent="0.3">
      <c r="A26" s="900" t="s">
        <v>83</v>
      </c>
      <c r="B26" s="905">
        <v>18</v>
      </c>
      <c r="C26" s="103">
        <v>200</v>
      </c>
      <c r="D26" s="915">
        <v>1000</v>
      </c>
      <c r="E26" s="906" t="s">
        <v>81</v>
      </c>
      <c r="F26" s="107">
        <v>1</v>
      </c>
      <c r="G26" s="169">
        <f t="shared" si="0"/>
        <v>3.5999999999999999E-3</v>
      </c>
      <c r="H26" s="907">
        <f t="shared" si="1"/>
        <v>290.52</v>
      </c>
      <c r="I26" s="920">
        <v>80700</v>
      </c>
      <c r="J26" s="908">
        <f t="shared" si="2"/>
        <v>338.4</v>
      </c>
      <c r="K26" s="965">
        <v>94000</v>
      </c>
      <c r="L26" s="3"/>
    </row>
    <row r="27" spans="1:13" ht="14.4" customHeight="1" thickBot="1" x14ac:dyDescent="0.35">
      <c r="A27" s="909" t="s">
        <v>83</v>
      </c>
      <c r="B27" s="916">
        <v>18</v>
      </c>
      <c r="C27" s="114">
        <v>200</v>
      </c>
      <c r="D27" s="917">
        <v>1200</v>
      </c>
      <c r="E27" s="918" t="s">
        <v>81</v>
      </c>
      <c r="F27" s="921">
        <v>1</v>
      </c>
      <c r="G27" s="173">
        <f t="shared" si="0"/>
        <v>4.3200000000000001E-3</v>
      </c>
      <c r="H27" s="912">
        <f t="shared" si="1"/>
        <v>348.62400000000002</v>
      </c>
      <c r="I27" s="922">
        <v>80700</v>
      </c>
      <c r="J27" s="913">
        <f t="shared" si="2"/>
        <v>406.08</v>
      </c>
      <c r="K27" s="966">
        <v>94000</v>
      </c>
      <c r="L27" s="3"/>
    </row>
    <row r="28" spans="1:13" ht="14.4" customHeight="1" x14ac:dyDescent="0.3">
      <c r="A28" s="900" t="s">
        <v>84</v>
      </c>
      <c r="B28" s="901">
        <v>40</v>
      </c>
      <c r="C28" s="108">
        <v>1000</v>
      </c>
      <c r="D28" s="914">
        <v>1000</v>
      </c>
      <c r="E28" s="902" t="s">
        <v>24</v>
      </c>
      <c r="F28" s="484">
        <v>1</v>
      </c>
      <c r="G28" s="500">
        <f t="shared" si="0"/>
        <v>0.04</v>
      </c>
      <c r="H28" s="903">
        <f t="shared" si="1"/>
        <v>1920</v>
      </c>
      <c r="I28" s="951">
        <v>48000</v>
      </c>
      <c r="J28" s="923">
        <f t="shared" si="2"/>
        <v>2420</v>
      </c>
      <c r="K28" s="112">
        <v>60500</v>
      </c>
      <c r="L28" s="3"/>
    </row>
    <row r="29" spans="1:13" ht="14.4" customHeight="1" x14ac:dyDescent="0.3">
      <c r="A29" s="924" t="s">
        <v>84</v>
      </c>
      <c r="B29" s="925">
        <v>40</v>
      </c>
      <c r="C29" s="139">
        <v>1200</v>
      </c>
      <c r="D29" s="926">
        <v>1200</v>
      </c>
      <c r="E29" s="906" t="s">
        <v>24</v>
      </c>
      <c r="F29" s="493">
        <v>1</v>
      </c>
      <c r="G29" s="169">
        <f t="shared" si="0"/>
        <v>5.7599999999999998E-2</v>
      </c>
      <c r="H29" s="907">
        <f t="shared" si="1"/>
        <v>2764.7999999999997</v>
      </c>
      <c r="I29" s="944">
        <v>48000</v>
      </c>
      <c r="J29" s="927">
        <f t="shared" si="2"/>
        <v>3484.7999999999997</v>
      </c>
      <c r="K29" s="968">
        <v>60500</v>
      </c>
      <c r="L29" s="3"/>
    </row>
    <row r="30" spans="1:13" ht="14.4" customHeight="1" x14ac:dyDescent="0.3">
      <c r="A30" s="924" t="s">
        <v>84</v>
      </c>
      <c r="B30" s="925">
        <v>40</v>
      </c>
      <c r="C30" s="139">
        <v>1000</v>
      </c>
      <c r="D30" s="928">
        <v>2000</v>
      </c>
      <c r="E30" s="906" t="s">
        <v>24</v>
      </c>
      <c r="F30" s="493">
        <v>1</v>
      </c>
      <c r="G30" s="169">
        <f t="shared" si="0"/>
        <v>0.08</v>
      </c>
      <c r="H30" s="907">
        <f t="shared" si="1"/>
        <v>3840</v>
      </c>
      <c r="I30" s="944">
        <v>48000</v>
      </c>
      <c r="J30" s="927">
        <f t="shared" si="2"/>
        <v>4840</v>
      </c>
      <c r="K30" s="968">
        <v>60500</v>
      </c>
      <c r="L30" s="3"/>
    </row>
    <row r="31" spans="1:13" ht="14.4" customHeight="1" thickBot="1" x14ac:dyDescent="0.35">
      <c r="A31" s="909" t="s">
        <v>84</v>
      </c>
      <c r="B31" s="929">
        <v>40</v>
      </c>
      <c r="C31" s="930">
        <v>1000</v>
      </c>
      <c r="D31" s="931">
        <v>3000</v>
      </c>
      <c r="E31" s="918" t="s">
        <v>24</v>
      </c>
      <c r="F31" s="507">
        <v>1</v>
      </c>
      <c r="G31" s="173">
        <f t="shared" si="0"/>
        <v>0.12</v>
      </c>
      <c r="H31" s="912">
        <f t="shared" si="1"/>
        <v>5760</v>
      </c>
      <c r="I31" s="961">
        <v>48000</v>
      </c>
      <c r="J31" s="932">
        <f t="shared" si="2"/>
        <v>7260</v>
      </c>
      <c r="K31" s="969">
        <v>60500</v>
      </c>
      <c r="L31" s="3"/>
    </row>
    <row r="32" spans="1:13" ht="14.4" customHeight="1" x14ac:dyDescent="0.3">
      <c r="A32" s="933" t="s">
        <v>85</v>
      </c>
      <c r="B32" s="245">
        <v>50</v>
      </c>
      <c r="C32" s="238">
        <v>300</v>
      </c>
      <c r="D32" s="238">
        <v>3000</v>
      </c>
      <c r="E32" s="934" t="s">
        <v>24</v>
      </c>
      <c r="F32" s="484">
        <v>1</v>
      </c>
      <c r="G32" s="500">
        <f t="shared" si="0"/>
        <v>4.4999999999999998E-2</v>
      </c>
      <c r="H32" s="903">
        <f t="shared" si="1"/>
        <v>2160</v>
      </c>
      <c r="I32" s="951">
        <v>48000</v>
      </c>
      <c r="J32" s="923">
        <f t="shared" si="2"/>
        <v>2722.5</v>
      </c>
      <c r="K32" s="112">
        <v>60500</v>
      </c>
      <c r="L32" s="3"/>
    </row>
    <row r="33" spans="1:12" ht="14.4" customHeight="1" x14ac:dyDescent="0.3">
      <c r="A33" s="935" t="s">
        <v>85</v>
      </c>
      <c r="B33" s="245">
        <v>50</v>
      </c>
      <c r="C33" s="238">
        <v>300</v>
      </c>
      <c r="D33" s="240">
        <v>4000</v>
      </c>
      <c r="E33" s="934" t="s">
        <v>24</v>
      </c>
      <c r="F33" s="493">
        <v>1</v>
      </c>
      <c r="G33" s="169">
        <f t="shared" si="0"/>
        <v>0.06</v>
      </c>
      <c r="H33" s="907">
        <f t="shared" si="1"/>
        <v>2880</v>
      </c>
      <c r="I33" s="953">
        <v>48000</v>
      </c>
      <c r="J33" s="936">
        <f t="shared" si="2"/>
        <v>3630</v>
      </c>
      <c r="K33" s="498">
        <v>60500</v>
      </c>
      <c r="L33" s="3"/>
    </row>
    <row r="34" spans="1:12" ht="14.4" customHeight="1" thickBot="1" x14ac:dyDescent="0.35">
      <c r="A34" s="937" t="s">
        <v>85</v>
      </c>
      <c r="B34" s="246">
        <v>50</v>
      </c>
      <c r="C34" s="239">
        <v>300</v>
      </c>
      <c r="D34" s="241">
        <v>5000</v>
      </c>
      <c r="E34" s="938" t="s">
        <v>24</v>
      </c>
      <c r="F34" s="939">
        <v>1</v>
      </c>
      <c r="G34" s="460">
        <f t="shared" si="0"/>
        <v>7.4999999999999997E-2</v>
      </c>
      <c r="H34" s="940">
        <f t="shared" si="1"/>
        <v>3600</v>
      </c>
      <c r="I34" s="962">
        <v>48000</v>
      </c>
      <c r="J34" s="941">
        <f t="shared" si="2"/>
        <v>4537.5</v>
      </c>
      <c r="K34" s="970">
        <v>60500</v>
      </c>
      <c r="L34" s="3"/>
    </row>
    <row r="35" spans="1:12" ht="14.4" customHeight="1" x14ac:dyDescent="0.3">
      <c r="A35" s="935" t="s">
        <v>85</v>
      </c>
      <c r="B35" s="245">
        <v>60</v>
      </c>
      <c r="C35" s="238">
        <v>300</v>
      </c>
      <c r="D35" s="238">
        <v>3000</v>
      </c>
      <c r="E35" s="934" t="s">
        <v>24</v>
      </c>
      <c r="F35" s="484">
        <v>1</v>
      </c>
      <c r="G35" s="500">
        <f t="shared" si="0"/>
        <v>5.3999999999999999E-2</v>
      </c>
      <c r="H35" s="903">
        <f t="shared" si="1"/>
        <v>2592</v>
      </c>
      <c r="I35" s="951">
        <v>48000</v>
      </c>
      <c r="J35" s="923">
        <f t="shared" si="2"/>
        <v>3267</v>
      </c>
      <c r="K35" s="112">
        <v>60500</v>
      </c>
      <c r="L35" s="3"/>
    </row>
    <row r="36" spans="1:12" ht="14.4" customHeight="1" x14ac:dyDescent="0.3">
      <c r="A36" s="935" t="s">
        <v>85</v>
      </c>
      <c r="B36" s="245">
        <v>60</v>
      </c>
      <c r="C36" s="238">
        <v>300</v>
      </c>
      <c r="D36" s="240">
        <v>4000</v>
      </c>
      <c r="E36" s="934" t="s">
        <v>24</v>
      </c>
      <c r="F36" s="493">
        <v>1</v>
      </c>
      <c r="G36" s="169">
        <f t="shared" si="0"/>
        <v>7.1999999999999995E-2</v>
      </c>
      <c r="H36" s="907">
        <f t="shared" si="1"/>
        <v>3455.9999999999995</v>
      </c>
      <c r="I36" s="953">
        <v>48000</v>
      </c>
      <c r="J36" s="936">
        <f t="shared" si="2"/>
        <v>4356</v>
      </c>
      <c r="K36" s="498">
        <v>60500</v>
      </c>
      <c r="L36" s="3"/>
    </row>
    <row r="37" spans="1:12" ht="14.4" customHeight="1" thickBot="1" x14ac:dyDescent="0.35">
      <c r="A37" s="937" t="s">
        <v>85</v>
      </c>
      <c r="B37" s="246">
        <v>60</v>
      </c>
      <c r="C37" s="239">
        <v>300</v>
      </c>
      <c r="D37" s="241">
        <v>5000</v>
      </c>
      <c r="E37" s="938" t="s">
        <v>24</v>
      </c>
      <c r="F37" s="942">
        <v>1</v>
      </c>
      <c r="G37" s="226">
        <f t="shared" si="0"/>
        <v>0.09</v>
      </c>
      <c r="H37" s="943">
        <f t="shared" si="1"/>
        <v>4320</v>
      </c>
      <c r="I37" s="961">
        <v>48000</v>
      </c>
      <c r="J37" s="932">
        <f t="shared" si="2"/>
        <v>5445</v>
      </c>
      <c r="K37" s="969">
        <v>60500</v>
      </c>
      <c r="L37" s="3"/>
    </row>
    <row r="38" spans="1:12" ht="14.4" customHeight="1" x14ac:dyDescent="0.3">
      <c r="A38" s="900" t="s">
        <v>86</v>
      </c>
      <c r="B38" s="244">
        <v>80</v>
      </c>
      <c r="C38" s="243">
        <v>80</v>
      </c>
      <c r="D38" s="243">
        <v>3000</v>
      </c>
      <c r="E38" s="250" t="s">
        <v>24</v>
      </c>
      <c r="F38" s="247">
        <v>1</v>
      </c>
      <c r="G38" s="238">
        <f>B38*C38*D38/1000000000*F38</f>
        <v>1.9199999999999998E-2</v>
      </c>
      <c r="H38" s="919">
        <f>I38*G38</f>
        <v>921.59999999999991</v>
      </c>
      <c r="I38" s="944">
        <v>48000</v>
      </c>
      <c r="J38" s="923">
        <f t="shared" si="2"/>
        <v>1161.5999999999999</v>
      </c>
      <c r="K38" s="112">
        <v>60500</v>
      </c>
      <c r="L38" s="3"/>
    </row>
    <row r="39" spans="1:12" ht="14.4" customHeight="1" x14ac:dyDescent="0.3">
      <c r="A39" s="900" t="s">
        <v>86</v>
      </c>
      <c r="B39" s="245">
        <v>80</v>
      </c>
      <c r="C39" s="238">
        <v>80</v>
      </c>
      <c r="D39" s="238">
        <v>4000</v>
      </c>
      <c r="E39" s="250" t="s">
        <v>24</v>
      </c>
      <c r="F39" s="247">
        <v>1</v>
      </c>
      <c r="G39" s="238">
        <f t="shared" ref="G39:G53" si="7">B39*C39*D39/1000000000*F39</f>
        <v>2.5600000000000001E-2</v>
      </c>
      <c r="H39" s="919">
        <f t="shared" si="1"/>
        <v>1228.8</v>
      </c>
      <c r="I39" s="944">
        <v>48000</v>
      </c>
      <c r="J39" s="927">
        <f t="shared" si="2"/>
        <v>1548.8000000000002</v>
      </c>
      <c r="K39" s="968">
        <v>60500</v>
      </c>
      <c r="L39" s="3"/>
    </row>
    <row r="40" spans="1:12" ht="14.4" customHeight="1" x14ac:dyDescent="0.3">
      <c r="A40" s="900" t="s">
        <v>86</v>
      </c>
      <c r="B40" s="945">
        <v>90</v>
      </c>
      <c r="C40" s="946">
        <v>90</v>
      </c>
      <c r="D40" s="238">
        <v>3000</v>
      </c>
      <c r="E40" s="250" t="s">
        <v>24</v>
      </c>
      <c r="F40" s="247">
        <v>1</v>
      </c>
      <c r="G40" s="238">
        <f t="shared" si="7"/>
        <v>2.4299999999999999E-2</v>
      </c>
      <c r="H40" s="919">
        <f t="shared" si="1"/>
        <v>1166.3999999999999</v>
      </c>
      <c r="I40" s="944">
        <v>48000</v>
      </c>
      <c r="J40" s="927">
        <f t="shared" si="2"/>
        <v>1470.1499999999999</v>
      </c>
      <c r="K40" s="968">
        <v>60500</v>
      </c>
      <c r="L40" s="3"/>
    </row>
    <row r="41" spans="1:12" ht="14.4" customHeight="1" x14ac:dyDescent="0.3">
      <c r="A41" s="900" t="s">
        <v>86</v>
      </c>
      <c r="B41" s="945">
        <v>90</v>
      </c>
      <c r="C41" s="946">
        <v>90</v>
      </c>
      <c r="D41" s="238">
        <v>4000</v>
      </c>
      <c r="E41" s="250" t="s">
        <v>24</v>
      </c>
      <c r="F41" s="247">
        <v>1</v>
      </c>
      <c r="G41" s="238">
        <f t="shared" si="7"/>
        <v>3.2399999999999998E-2</v>
      </c>
      <c r="H41" s="919">
        <f t="shared" si="1"/>
        <v>1555.1999999999998</v>
      </c>
      <c r="I41" s="944">
        <v>48000</v>
      </c>
      <c r="J41" s="927">
        <f t="shared" si="2"/>
        <v>1960.1999999999998</v>
      </c>
      <c r="K41" s="968">
        <v>60500</v>
      </c>
      <c r="L41" s="3"/>
    </row>
    <row r="42" spans="1:12" ht="14.4" customHeight="1" x14ac:dyDescent="0.3">
      <c r="A42" s="900" t="s">
        <v>86</v>
      </c>
      <c r="B42" s="945">
        <v>100</v>
      </c>
      <c r="C42" s="946">
        <v>100</v>
      </c>
      <c r="D42" s="238">
        <v>3000</v>
      </c>
      <c r="E42" s="250" t="s">
        <v>24</v>
      </c>
      <c r="F42" s="247">
        <v>1</v>
      </c>
      <c r="G42" s="238">
        <f t="shared" si="7"/>
        <v>0.03</v>
      </c>
      <c r="H42" s="919">
        <f>I42*G42</f>
        <v>1440</v>
      </c>
      <c r="I42" s="944">
        <v>48000</v>
      </c>
      <c r="J42" s="927">
        <f t="shared" si="2"/>
        <v>1815</v>
      </c>
      <c r="K42" s="968">
        <v>60500</v>
      </c>
      <c r="L42" s="3"/>
    </row>
    <row r="43" spans="1:12" ht="14.4" customHeight="1" x14ac:dyDescent="0.3">
      <c r="A43" s="900" t="s">
        <v>86</v>
      </c>
      <c r="B43" s="945">
        <v>100</v>
      </c>
      <c r="C43" s="946">
        <v>100</v>
      </c>
      <c r="D43" s="238">
        <v>4000</v>
      </c>
      <c r="E43" s="250" t="s">
        <v>24</v>
      </c>
      <c r="F43" s="247">
        <v>1</v>
      </c>
      <c r="G43" s="238">
        <f t="shared" si="7"/>
        <v>0.04</v>
      </c>
      <c r="H43" s="919">
        <f t="shared" si="1"/>
        <v>1920</v>
      </c>
      <c r="I43" s="944">
        <v>48000</v>
      </c>
      <c r="J43" s="927">
        <f t="shared" si="2"/>
        <v>2420</v>
      </c>
      <c r="K43" s="968">
        <v>60500</v>
      </c>
      <c r="L43" s="3"/>
    </row>
    <row r="44" spans="1:12" ht="14.4" customHeight="1" x14ac:dyDescent="0.3">
      <c r="A44" s="900" t="s">
        <v>86</v>
      </c>
      <c r="B44" s="945">
        <v>130</v>
      </c>
      <c r="C44" s="946">
        <v>130</v>
      </c>
      <c r="D44" s="238">
        <v>3000</v>
      </c>
      <c r="E44" s="250" t="s">
        <v>24</v>
      </c>
      <c r="F44" s="247">
        <v>1</v>
      </c>
      <c r="G44" s="238">
        <f t="shared" si="7"/>
        <v>5.0700000000000002E-2</v>
      </c>
      <c r="H44" s="919">
        <f t="shared" si="1"/>
        <v>2433.6</v>
      </c>
      <c r="I44" s="944">
        <v>48000</v>
      </c>
      <c r="J44" s="927">
        <f t="shared" si="2"/>
        <v>3067.35</v>
      </c>
      <c r="K44" s="968">
        <v>60500</v>
      </c>
      <c r="L44" s="3"/>
    </row>
    <row r="45" spans="1:12" s="228" customFormat="1" ht="14.4" customHeight="1" thickBot="1" x14ac:dyDescent="0.35">
      <c r="A45" s="909" t="s">
        <v>86</v>
      </c>
      <c r="B45" s="947">
        <v>130</v>
      </c>
      <c r="C45" s="948">
        <v>130</v>
      </c>
      <c r="D45" s="241">
        <v>4000</v>
      </c>
      <c r="E45" s="251" t="s">
        <v>24</v>
      </c>
      <c r="F45" s="249">
        <v>1</v>
      </c>
      <c r="G45" s="241">
        <f t="shared" si="7"/>
        <v>6.7599999999999993E-2</v>
      </c>
      <c r="H45" s="912">
        <f t="shared" si="1"/>
        <v>3244.7999999999997</v>
      </c>
      <c r="I45" s="949">
        <v>48000</v>
      </c>
      <c r="J45" s="950">
        <f t="shared" si="2"/>
        <v>4089.7999999999997</v>
      </c>
      <c r="K45" s="969">
        <v>60500</v>
      </c>
      <c r="L45" s="3"/>
    </row>
    <row r="46" spans="1:12" ht="14.4" customHeight="1" x14ac:dyDescent="0.3">
      <c r="A46" s="900" t="s">
        <v>86</v>
      </c>
      <c r="B46" s="245">
        <v>80</v>
      </c>
      <c r="C46" s="238">
        <v>80</v>
      </c>
      <c r="D46" s="238">
        <v>3000</v>
      </c>
      <c r="E46" s="934" t="s">
        <v>45</v>
      </c>
      <c r="F46" s="244">
        <v>1</v>
      </c>
      <c r="G46" s="243">
        <f t="shared" si="7"/>
        <v>1.9199999999999998E-2</v>
      </c>
      <c r="H46" s="903">
        <f t="shared" si="1"/>
        <v>696.95999999999992</v>
      </c>
      <c r="I46" s="951">
        <v>36300</v>
      </c>
      <c r="J46" s="923">
        <f t="shared" si="2"/>
        <v>871.68</v>
      </c>
      <c r="K46" s="112">
        <v>45400</v>
      </c>
      <c r="L46" s="3"/>
    </row>
    <row r="47" spans="1:12" ht="14.4" customHeight="1" x14ac:dyDescent="0.3">
      <c r="A47" s="900" t="s">
        <v>86</v>
      </c>
      <c r="B47" s="245">
        <v>80</v>
      </c>
      <c r="C47" s="238">
        <v>80</v>
      </c>
      <c r="D47" s="238">
        <v>4000</v>
      </c>
      <c r="E47" s="952" t="s">
        <v>45</v>
      </c>
      <c r="F47" s="245">
        <v>1</v>
      </c>
      <c r="G47" s="238">
        <f t="shared" si="7"/>
        <v>2.5600000000000001E-2</v>
      </c>
      <c r="H47" s="919">
        <f t="shared" si="1"/>
        <v>929.28000000000009</v>
      </c>
      <c r="I47" s="953">
        <v>36300</v>
      </c>
      <c r="J47" s="927">
        <f t="shared" si="2"/>
        <v>1162.24</v>
      </c>
      <c r="K47" s="968">
        <v>45400</v>
      </c>
      <c r="L47" s="3"/>
    </row>
    <row r="48" spans="1:12" ht="14.4" customHeight="1" x14ac:dyDescent="0.3">
      <c r="A48" s="900" t="s">
        <v>86</v>
      </c>
      <c r="B48" s="945">
        <v>90</v>
      </c>
      <c r="C48" s="946">
        <v>90</v>
      </c>
      <c r="D48" s="238">
        <v>3000</v>
      </c>
      <c r="E48" s="952" t="s">
        <v>45</v>
      </c>
      <c r="F48" s="245">
        <v>1</v>
      </c>
      <c r="G48" s="238">
        <f t="shared" si="7"/>
        <v>2.4299999999999999E-2</v>
      </c>
      <c r="H48" s="919">
        <f t="shared" si="1"/>
        <v>882.08999999999992</v>
      </c>
      <c r="I48" s="953">
        <v>36300</v>
      </c>
      <c r="J48" s="927">
        <f t="shared" si="2"/>
        <v>1103.22</v>
      </c>
      <c r="K48" s="968">
        <v>45400</v>
      </c>
      <c r="L48" s="3"/>
    </row>
    <row r="49" spans="1:13" ht="14.4" customHeight="1" x14ac:dyDescent="0.3">
      <c r="A49" s="900" t="s">
        <v>86</v>
      </c>
      <c r="B49" s="945">
        <v>90</v>
      </c>
      <c r="C49" s="946">
        <v>90</v>
      </c>
      <c r="D49" s="238">
        <v>4000</v>
      </c>
      <c r="E49" s="952" t="s">
        <v>45</v>
      </c>
      <c r="F49" s="245">
        <v>1</v>
      </c>
      <c r="G49" s="238">
        <f t="shared" si="7"/>
        <v>3.2399999999999998E-2</v>
      </c>
      <c r="H49" s="919">
        <f t="shared" si="1"/>
        <v>1176.1199999999999</v>
      </c>
      <c r="I49" s="953">
        <v>36300</v>
      </c>
      <c r="J49" s="927">
        <f t="shared" si="2"/>
        <v>1470.9599999999998</v>
      </c>
      <c r="K49" s="968">
        <v>45400</v>
      </c>
      <c r="L49" s="3"/>
    </row>
    <row r="50" spans="1:13" ht="14.4" customHeight="1" x14ac:dyDescent="0.3">
      <c r="A50" s="900" t="s">
        <v>86</v>
      </c>
      <c r="B50" s="945">
        <v>100</v>
      </c>
      <c r="C50" s="946">
        <v>100</v>
      </c>
      <c r="D50" s="238">
        <v>3000</v>
      </c>
      <c r="E50" s="952" t="s">
        <v>45</v>
      </c>
      <c r="F50" s="245">
        <v>1</v>
      </c>
      <c r="G50" s="238">
        <f t="shared" si="7"/>
        <v>0.03</v>
      </c>
      <c r="H50" s="919">
        <f t="shared" si="1"/>
        <v>1089</v>
      </c>
      <c r="I50" s="953">
        <v>36300</v>
      </c>
      <c r="J50" s="927">
        <f t="shared" si="2"/>
        <v>1362</v>
      </c>
      <c r="K50" s="968">
        <v>45400</v>
      </c>
      <c r="L50" s="3"/>
    </row>
    <row r="51" spans="1:13" ht="14.4" customHeight="1" x14ac:dyDescent="0.3">
      <c r="A51" s="900" t="s">
        <v>86</v>
      </c>
      <c r="B51" s="945">
        <v>100</v>
      </c>
      <c r="C51" s="946">
        <v>100</v>
      </c>
      <c r="D51" s="238">
        <v>4000</v>
      </c>
      <c r="E51" s="952" t="s">
        <v>45</v>
      </c>
      <c r="F51" s="245">
        <v>1</v>
      </c>
      <c r="G51" s="238">
        <f t="shared" si="7"/>
        <v>0.04</v>
      </c>
      <c r="H51" s="919">
        <f t="shared" si="1"/>
        <v>1452</v>
      </c>
      <c r="I51" s="953">
        <v>36300</v>
      </c>
      <c r="J51" s="936">
        <f t="shared" si="2"/>
        <v>1816</v>
      </c>
      <c r="K51" s="968">
        <v>45400</v>
      </c>
      <c r="L51" s="3"/>
    </row>
    <row r="52" spans="1:13" ht="14.4" customHeight="1" x14ac:dyDescent="0.3">
      <c r="A52" s="900" t="s">
        <v>86</v>
      </c>
      <c r="B52" s="945">
        <v>130</v>
      </c>
      <c r="C52" s="946">
        <v>130</v>
      </c>
      <c r="D52" s="238">
        <v>3000</v>
      </c>
      <c r="E52" s="952" t="s">
        <v>45</v>
      </c>
      <c r="F52" s="245">
        <v>1</v>
      </c>
      <c r="G52" s="238">
        <f t="shared" si="7"/>
        <v>5.0700000000000002E-2</v>
      </c>
      <c r="H52" s="919">
        <f t="shared" si="1"/>
        <v>1840.41</v>
      </c>
      <c r="I52" s="953">
        <v>36300</v>
      </c>
      <c r="J52" s="936">
        <f t="shared" si="2"/>
        <v>2301.7800000000002</v>
      </c>
      <c r="K52" s="968">
        <v>45400</v>
      </c>
      <c r="L52" s="3"/>
    </row>
    <row r="53" spans="1:13" ht="14.4" customHeight="1" thickBot="1" x14ac:dyDescent="0.35">
      <c r="A53" s="909" t="s">
        <v>86</v>
      </c>
      <c r="B53" s="947">
        <v>130</v>
      </c>
      <c r="C53" s="948">
        <v>130</v>
      </c>
      <c r="D53" s="241">
        <v>4000</v>
      </c>
      <c r="E53" s="954" t="s">
        <v>45</v>
      </c>
      <c r="F53" s="955">
        <v>1</v>
      </c>
      <c r="G53" s="241">
        <f t="shared" si="7"/>
        <v>6.7599999999999993E-2</v>
      </c>
      <c r="H53" s="912">
        <f t="shared" si="1"/>
        <v>2453.8799999999997</v>
      </c>
      <c r="I53" s="949">
        <v>36300</v>
      </c>
      <c r="J53" s="950">
        <f t="shared" si="2"/>
        <v>3069.0399999999995</v>
      </c>
      <c r="K53" s="969">
        <v>45400</v>
      </c>
      <c r="M53" s="1"/>
    </row>
    <row r="54" spans="1:13" ht="15.75" customHeight="1" thickBot="1" x14ac:dyDescent="0.35">
      <c r="A54" s="1106"/>
      <c r="B54" s="1107"/>
      <c r="C54" s="1107"/>
      <c r="D54" s="1107"/>
      <c r="E54" s="1107"/>
      <c r="F54" s="1107"/>
      <c r="G54" s="1107"/>
      <c r="H54" s="1107"/>
      <c r="I54" s="1107"/>
      <c r="J54" s="1107"/>
      <c r="K54" s="1107"/>
    </row>
    <row r="55" spans="1:13" ht="15.75" customHeight="1" x14ac:dyDescent="0.3">
      <c r="A55" s="1108" t="s">
        <v>87</v>
      </c>
      <c r="B55" s="256" t="s">
        <v>88</v>
      </c>
      <c r="C55" s="257">
        <v>80</v>
      </c>
      <c r="D55" s="257">
        <v>80</v>
      </c>
      <c r="E55" s="257">
        <v>1200</v>
      </c>
      <c r="F55" s="1111"/>
      <c r="G55" s="1112"/>
      <c r="H55" s="1112"/>
      <c r="I55" s="1113"/>
      <c r="J55" s="268">
        <v>870</v>
      </c>
      <c r="K55" s="258" t="s">
        <v>94</v>
      </c>
    </row>
    <row r="56" spans="1:13" ht="15.75" customHeight="1" x14ac:dyDescent="0.3">
      <c r="A56" s="1109"/>
      <c r="B56" s="229" t="s">
        <v>89</v>
      </c>
      <c r="C56" s="242">
        <v>80</v>
      </c>
      <c r="D56" s="242">
        <v>80</v>
      </c>
      <c r="E56" s="242">
        <v>1200</v>
      </c>
      <c r="F56" s="1114"/>
      <c r="G56" s="1115"/>
      <c r="H56" s="1115"/>
      <c r="I56" s="1116"/>
      <c r="J56" s="253">
        <v>750</v>
      </c>
      <c r="K56" s="259" t="s">
        <v>94</v>
      </c>
    </row>
    <row r="57" spans="1:13" ht="15.75" customHeight="1" x14ac:dyDescent="0.3">
      <c r="A57" s="1109"/>
      <c r="B57" s="229" t="s">
        <v>90</v>
      </c>
      <c r="C57" s="242">
        <v>80</v>
      </c>
      <c r="D57" s="242">
        <v>80</v>
      </c>
      <c r="E57" s="242">
        <v>1200</v>
      </c>
      <c r="F57" s="1114"/>
      <c r="G57" s="1115"/>
      <c r="H57" s="1115"/>
      <c r="I57" s="1116"/>
      <c r="J57" s="253">
        <v>825</v>
      </c>
      <c r="K57" s="259" t="s">
        <v>94</v>
      </c>
    </row>
    <row r="58" spans="1:13" ht="15.75" customHeight="1" x14ac:dyDescent="0.3">
      <c r="A58" s="1109"/>
      <c r="B58" s="229" t="s">
        <v>91</v>
      </c>
      <c r="C58" s="242">
        <v>80</v>
      </c>
      <c r="D58" s="242">
        <v>80</v>
      </c>
      <c r="E58" s="242">
        <v>1200</v>
      </c>
      <c r="F58" s="1114"/>
      <c r="G58" s="1115"/>
      <c r="H58" s="1115"/>
      <c r="I58" s="1116"/>
      <c r="J58" s="253">
        <v>825</v>
      </c>
      <c r="K58" s="259" t="s">
        <v>94</v>
      </c>
    </row>
    <row r="59" spans="1:13" ht="15.75" customHeight="1" x14ac:dyDescent="0.3">
      <c r="A59" s="1109"/>
      <c r="B59" s="229" t="s">
        <v>92</v>
      </c>
      <c r="C59" s="242">
        <v>80</v>
      </c>
      <c r="D59" s="242">
        <v>80</v>
      </c>
      <c r="E59" s="242">
        <v>1200</v>
      </c>
      <c r="F59" s="1114"/>
      <c r="G59" s="1115"/>
      <c r="H59" s="1115"/>
      <c r="I59" s="1116"/>
      <c r="J59" s="253">
        <v>825</v>
      </c>
      <c r="K59" s="259" t="s">
        <v>94</v>
      </c>
    </row>
    <row r="60" spans="1:13" ht="15.75" customHeight="1" thickBot="1" x14ac:dyDescent="0.35">
      <c r="A60" s="1110"/>
      <c r="B60" s="230" t="s">
        <v>93</v>
      </c>
      <c r="C60" s="248">
        <v>80</v>
      </c>
      <c r="D60" s="248">
        <v>80</v>
      </c>
      <c r="E60" s="248">
        <v>1200</v>
      </c>
      <c r="F60" s="1117"/>
      <c r="G60" s="1118"/>
      <c r="H60" s="1118"/>
      <c r="I60" s="1119"/>
      <c r="J60" s="269">
        <v>825</v>
      </c>
      <c r="K60" s="260" t="s">
        <v>94</v>
      </c>
    </row>
    <row r="61" spans="1:13" ht="15.75" customHeight="1" x14ac:dyDescent="0.3">
      <c r="A61" s="1127" t="s">
        <v>95</v>
      </c>
      <c r="B61" s="254" t="s">
        <v>88</v>
      </c>
      <c r="C61" s="255">
        <v>50</v>
      </c>
      <c r="D61" s="255">
        <v>50</v>
      </c>
      <c r="E61" s="255">
        <v>900</v>
      </c>
      <c r="F61" s="1111"/>
      <c r="G61" s="1112"/>
      <c r="H61" s="1112"/>
      <c r="I61" s="1113"/>
      <c r="J61" s="270">
        <v>220</v>
      </c>
      <c r="K61" s="261" t="s">
        <v>94</v>
      </c>
    </row>
    <row r="62" spans="1:13" ht="15.75" customHeight="1" x14ac:dyDescent="0.3">
      <c r="A62" s="1109"/>
      <c r="B62" s="229" t="s">
        <v>89</v>
      </c>
      <c r="C62" s="242">
        <v>50</v>
      </c>
      <c r="D62" s="242">
        <v>50</v>
      </c>
      <c r="E62" s="242">
        <v>900</v>
      </c>
      <c r="F62" s="1114"/>
      <c r="G62" s="1115"/>
      <c r="H62" s="1115"/>
      <c r="I62" s="1116"/>
      <c r="J62" s="253">
        <v>220</v>
      </c>
      <c r="K62" s="259" t="s">
        <v>94</v>
      </c>
    </row>
    <row r="63" spans="1:13" ht="15.75" customHeight="1" x14ac:dyDescent="0.3">
      <c r="A63" s="1109"/>
      <c r="B63" s="229" t="s">
        <v>90</v>
      </c>
      <c r="C63" s="242">
        <v>50</v>
      </c>
      <c r="D63" s="242">
        <v>50</v>
      </c>
      <c r="E63" s="242">
        <v>900</v>
      </c>
      <c r="F63" s="1114"/>
      <c r="G63" s="1115"/>
      <c r="H63" s="1115"/>
      <c r="I63" s="1116"/>
      <c r="J63" s="253">
        <v>250</v>
      </c>
      <c r="K63" s="259" t="s">
        <v>94</v>
      </c>
    </row>
    <row r="64" spans="1:13" ht="15.75" customHeight="1" x14ac:dyDescent="0.3">
      <c r="A64" s="1109"/>
      <c r="B64" s="229" t="s">
        <v>91</v>
      </c>
      <c r="C64" s="242">
        <v>50</v>
      </c>
      <c r="D64" s="242">
        <v>50</v>
      </c>
      <c r="E64" s="242">
        <v>900</v>
      </c>
      <c r="F64" s="1114"/>
      <c r="G64" s="1115"/>
      <c r="H64" s="1115"/>
      <c r="I64" s="1116"/>
      <c r="J64" s="253">
        <v>240</v>
      </c>
      <c r="K64" s="259" t="s">
        <v>94</v>
      </c>
    </row>
    <row r="65" spans="1:11" ht="15.75" customHeight="1" x14ac:dyDescent="0.3">
      <c r="A65" s="1109"/>
      <c r="B65" s="229" t="s">
        <v>92</v>
      </c>
      <c r="C65" s="242">
        <v>50</v>
      </c>
      <c r="D65" s="242">
        <v>50</v>
      </c>
      <c r="E65" s="242">
        <v>900</v>
      </c>
      <c r="F65" s="1114"/>
      <c r="G65" s="1115"/>
      <c r="H65" s="1115"/>
      <c r="I65" s="1116"/>
      <c r="J65" s="253">
        <v>240</v>
      </c>
      <c r="K65" s="259" t="s">
        <v>94</v>
      </c>
    </row>
    <row r="66" spans="1:11" ht="15.75" customHeight="1" thickBot="1" x14ac:dyDescent="0.35">
      <c r="A66" s="1128"/>
      <c r="B66" s="262" t="s">
        <v>93</v>
      </c>
      <c r="C66" s="252">
        <v>50</v>
      </c>
      <c r="D66" s="252">
        <v>50</v>
      </c>
      <c r="E66" s="252">
        <v>900</v>
      </c>
      <c r="F66" s="1117"/>
      <c r="G66" s="1118"/>
      <c r="H66" s="1118"/>
      <c r="I66" s="1119"/>
      <c r="J66" s="271">
        <v>240</v>
      </c>
      <c r="K66" s="263" t="s">
        <v>94</v>
      </c>
    </row>
    <row r="67" spans="1:11" ht="15.75" customHeight="1" x14ac:dyDescent="0.3">
      <c r="A67" s="1121" t="s">
        <v>96</v>
      </c>
      <c r="B67" s="1122"/>
      <c r="C67" s="1122"/>
      <c r="D67" s="1122"/>
      <c r="E67" s="1122"/>
      <c r="F67" s="1122"/>
      <c r="G67" s="1122"/>
      <c r="H67" s="1122"/>
      <c r="I67" s="1123"/>
      <c r="J67" s="264">
        <v>180</v>
      </c>
      <c r="K67" s="265" t="s">
        <v>94</v>
      </c>
    </row>
    <row r="68" spans="1:11" ht="15.75" customHeight="1" thickBot="1" x14ac:dyDescent="0.35">
      <c r="A68" s="1124" t="s">
        <v>97</v>
      </c>
      <c r="B68" s="1125"/>
      <c r="C68" s="1125"/>
      <c r="D68" s="1125"/>
      <c r="E68" s="1125"/>
      <c r="F68" s="1125"/>
      <c r="G68" s="1125"/>
      <c r="H68" s="1125"/>
      <c r="I68" s="1126"/>
      <c r="J68" s="266">
        <v>770</v>
      </c>
      <c r="K68" s="267" t="s">
        <v>94</v>
      </c>
    </row>
    <row r="69" spans="1:11" ht="15.75" customHeight="1" thickBot="1" x14ac:dyDescent="0.35">
      <c r="A69" s="1120"/>
      <c r="B69" s="1120"/>
      <c r="C69" s="1120"/>
      <c r="D69" s="1120"/>
      <c r="E69" s="1120"/>
      <c r="F69" s="1120"/>
      <c r="G69" s="1120"/>
      <c r="H69" s="1120"/>
      <c r="I69" s="1120"/>
      <c r="J69" s="1120"/>
      <c r="K69" s="1120"/>
    </row>
    <row r="70" spans="1:11" ht="15.75" customHeight="1" x14ac:dyDescent="0.3">
      <c r="A70" s="1121" t="s">
        <v>98</v>
      </c>
      <c r="B70" s="1122"/>
      <c r="C70" s="1122"/>
      <c r="D70" s="1122"/>
      <c r="E70" s="1122"/>
      <c r="F70" s="1122"/>
      <c r="G70" s="1122"/>
      <c r="H70" s="1122"/>
      <c r="I70" s="1123"/>
      <c r="J70" s="264">
        <v>220</v>
      </c>
      <c r="K70" s="265" t="s">
        <v>100</v>
      </c>
    </row>
    <row r="71" spans="1:11" ht="15.75" customHeight="1" thickBot="1" x14ac:dyDescent="0.35">
      <c r="A71" s="1124" t="s">
        <v>99</v>
      </c>
      <c r="B71" s="1125"/>
      <c r="C71" s="1125"/>
      <c r="D71" s="1125"/>
      <c r="E71" s="1125"/>
      <c r="F71" s="1125"/>
      <c r="G71" s="1125"/>
      <c r="H71" s="1125"/>
      <c r="I71" s="1126"/>
      <c r="J71" s="266">
        <v>220</v>
      </c>
      <c r="K71" s="267" t="s">
        <v>100</v>
      </c>
    </row>
    <row r="72" spans="1:11" ht="15.75" customHeight="1" x14ac:dyDescent="0.3">
      <c r="H72" s="63"/>
    </row>
    <row r="73" spans="1:11" ht="15.75" customHeight="1" x14ac:dyDescent="0.3">
      <c r="A73" s="1012" t="s">
        <v>14</v>
      </c>
      <c r="B73" s="1105"/>
      <c r="C73" s="1105"/>
      <c r="D73" s="1105"/>
      <c r="E73" s="1105"/>
      <c r="F73" s="1105"/>
      <c r="G73" s="1105"/>
      <c r="H73" s="1105"/>
      <c r="I73" s="1105"/>
      <c r="J73" s="1105"/>
    </row>
    <row r="74" spans="1:11" ht="15.75" customHeight="1" x14ac:dyDescent="0.3">
      <c r="A74" s="1062" t="s">
        <v>136</v>
      </c>
      <c r="B74" s="1105"/>
      <c r="C74" s="1105"/>
      <c r="D74" s="1105"/>
      <c r="E74" s="1105"/>
      <c r="F74" s="1105"/>
      <c r="G74" s="1105"/>
      <c r="H74" s="1105"/>
      <c r="I74" s="1105"/>
      <c r="J74" s="1105"/>
    </row>
    <row r="75" spans="1:11" ht="20.399999999999999" customHeight="1" x14ac:dyDescent="0.3">
      <c r="A75" s="1062" t="s">
        <v>137</v>
      </c>
      <c r="B75" s="1105"/>
      <c r="C75" s="1105"/>
      <c r="D75" s="1105"/>
      <c r="E75" s="1105"/>
      <c r="F75" s="1105"/>
      <c r="G75" s="1105"/>
      <c r="H75" s="1105"/>
      <c r="I75" s="1105"/>
      <c r="J75" s="1105"/>
    </row>
    <row r="76" spans="1:11" ht="15.75" customHeight="1" x14ac:dyDescent="0.3">
      <c r="A76" s="1063" t="s">
        <v>15</v>
      </c>
      <c r="B76" s="1105"/>
      <c r="C76" s="1105"/>
      <c r="D76" s="1105"/>
      <c r="E76" s="1105"/>
      <c r="F76" s="1105"/>
      <c r="G76" s="1105"/>
      <c r="H76" s="1105"/>
      <c r="I76" s="1105"/>
      <c r="J76" s="1105"/>
    </row>
    <row r="77" spans="1:11" ht="15.75" customHeight="1" x14ac:dyDescent="0.3">
      <c r="H77" s="63"/>
    </row>
    <row r="78" spans="1:11" ht="15.75" customHeight="1" x14ac:dyDescent="0.3">
      <c r="H78" s="63"/>
    </row>
    <row r="79" spans="1:11" ht="15.75" customHeight="1" x14ac:dyDescent="0.3">
      <c r="H79" s="63"/>
    </row>
    <row r="80" spans="1:11" ht="15.75" customHeight="1" x14ac:dyDescent="0.3">
      <c r="H80" s="63"/>
    </row>
    <row r="81" spans="8:8" ht="15.75" customHeight="1" x14ac:dyDescent="0.3">
      <c r="H81" s="63"/>
    </row>
    <row r="82" spans="8:8" ht="15.75" customHeight="1" x14ac:dyDescent="0.3">
      <c r="H82" s="63"/>
    </row>
    <row r="83" spans="8:8" ht="15.75" customHeight="1" x14ac:dyDescent="0.3">
      <c r="H83" s="63"/>
    </row>
    <row r="84" spans="8:8" ht="15.75" customHeight="1" x14ac:dyDescent="0.3">
      <c r="H84" s="63"/>
    </row>
    <row r="85" spans="8:8" ht="15.75" customHeight="1" x14ac:dyDescent="0.3">
      <c r="H85" s="63"/>
    </row>
    <row r="86" spans="8:8" ht="15.75" customHeight="1" x14ac:dyDescent="0.3">
      <c r="H86" s="63"/>
    </row>
    <row r="87" spans="8:8" ht="15.75" customHeight="1" x14ac:dyDescent="0.3">
      <c r="H87" s="63"/>
    </row>
    <row r="88" spans="8:8" ht="15.75" customHeight="1" x14ac:dyDescent="0.3">
      <c r="H88" s="63"/>
    </row>
    <row r="89" spans="8:8" ht="15.75" customHeight="1" x14ac:dyDescent="0.3">
      <c r="H89" s="63"/>
    </row>
    <row r="90" spans="8:8" ht="15.75" customHeight="1" x14ac:dyDescent="0.3">
      <c r="H90" s="63"/>
    </row>
    <row r="91" spans="8:8" ht="15.75" customHeight="1" x14ac:dyDescent="0.3">
      <c r="H91" s="63"/>
    </row>
    <row r="92" spans="8:8" ht="15.75" customHeight="1" x14ac:dyDescent="0.3">
      <c r="H92" s="63"/>
    </row>
    <row r="93" spans="8:8" ht="15.75" customHeight="1" x14ac:dyDescent="0.3">
      <c r="H93" s="63"/>
    </row>
    <row r="94" spans="8:8" ht="15.75" customHeight="1" x14ac:dyDescent="0.3">
      <c r="H94" s="63"/>
    </row>
    <row r="95" spans="8:8" ht="15.75" customHeight="1" x14ac:dyDescent="0.3">
      <c r="H95" s="63"/>
    </row>
    <row r="96" spans="8:8" ht="15.75" customHeight="1" x14ac:dyDescent="0.3">
      <c r="H96" s="63"/>
    </row>
    <row r="97" spans="8:8" ht="15.75" customHeight="1" x14ac:dyDescent="0.3">
      <c r="H97" s="63"/>
    </row>
    <row r="98" spans="8:8" ht="15.75" customHeight="1" x14ac:dyDescent="0.3">
      <c r="H98" s="63"/>
    </row>
    <row r="99" spans="8:8" ht="15.75" customHeight="1" x14ac:dyDescent="0.3">
      <c r="H99" s="63"/>
    </row>
    <row r="100" spans="8:8" ht="15.75" customHeight="1" x14ac:dyDescent="0.3">
      <c r="H100" s="63"/>
    </row>
    <row r="101" spans="8:8" ht="15.75" customHeight="1" x14ac:dyDescent="0.3">
      <c r="H101" s="63"/>
    </row>
    <row r="102" spans="8:8" ht="15.75" customHeight="1" x14ac:dyDescent="0.3">
      <c r="H102" s="63"/>
    </row>
    <row r="103" spans="8:8" ht="15.75" customHeight="1" x14ac:dyDescent="0.3">
      <c r="H103" s="63"/>
    </row>
    <row r="104" spans="8:8" ht="15.75" customHeight="1" x14ac:dyDescent="0.3">
      <c r="H104" s="63"/>
    </row>
    <row r="105" spans="8:8" ht="15.75" customHeight="1" x14ac:dyDescent="0.3">
      <c r="H105" s="63"/>
    </row>
    <row r="106" spans="8:8" ht="15.75" customHeight="1" x14ac:dyDescent="0.3">
      <c r="H106" s="63"/>
    </row>
    <row r="107" spans="8:8" ht="15.75" customHeight="1" x14ac:dyDescent="0.3">
      <c r="H107" s="63"/>
    </row>
    <row r="108" spans="8:8" ht="15.75" customHeight="1" x14ac:dyDescent="0.3">
      <c r="H108" s="63"/>
    </row>
    <row r="109" spans="8:8" ht="15" customHeight="1" x14ac:dyDescent="0.3">
      <c r="H109" s="63"/>
    </row>
    <row r="110" spans="8:8" ht="15" customHeight="1" x14ac:dyDescent="0.3">
      <c r="H110" s="63"/>
    </row>
    <row r="111" spans="8:8" ht="15" customHeight="1" x14ac:dyDescent="0.3">
      <c r="H111" s="63"/>
    </row>
    <row r="112" spans="8:8" ht="15" customHeight="1" x14ac:dyDescent="0.3">
      <c r="H112" s="63"/>
    </row>
    <row r="113" spans="8:8" ht="15" customHeight="1" x14ac:dyDescent="0.3">
      <c r="H113" s="63"/>
    </row>
    <row r="114" spans="8:8" ht="15" customHeight="1" x14ac:dyDescent="0.3">
      <c r="H114" s="63"/>
    </row>
    <row r="115" spans="8:8" ht="15" customHeight="1" x14ac:dyDescent="0.3">
      <c r="H115" s="63"/>
    </row>
    <row r="116" spans="8:8" ht="15" customHeight="1" x14ac:dyDescent="0.3">
      <c r="H116" s="63"/>
    </row>
    <row r="117" spans="8:8" ht="15" customHeight="1" x14ac:dyDescent="0.3">
      <c r="H117" s="63"/>
    </row>
    <row r="118" spans="8:8" ht="15" customHeight="1" x14ac:dyDescent="0.3">
      <c r="H118" s="63"/>
    </row>
    <row r="119" spans="8:8" ht="15" customHeight="1" x14ac:dyDescent="0.3">
      <c r="H119" s="63"/>
    </row>
    <row r="120" spans="8:8" ht="15" customHeight="1" x14ac:dyDescent="0.3">
      <c r="H120" s="63"/>
    </row>
  </sheetData>
  <mergeCells count="30">
    <mergeCell ref="A67:I67"/>
    <mergeCell ref="A68:I68"/>
    <mergeCell ref="A61:A66"/>
    <mergeCell ref="F61:I61"/>
    <mergeCell ref="F62:I62"/>
    <mergeCell ref="F63:I63"/>
    <mergeCell ref="F64:I64"/>
    <mergeCell ref="F65:I65"/>
    <mergeCell ref="A75:J75"/>
    <mergeCell ref="A76:J76"/>
    <mergeCell ref="A73:J73"/>
    <mergeCell ref="A74:J74"/>
    <mergeCell ref="A54:K54"/>
    <mergeCell ref="A55:A60"/>
    <mergeCell ref="F55:I55"/>
    <mergeCell ref="F56:I56"/>
    <mergeCell ref="F57:I57"/>
    <mergeCell ref="F58:I58"/>
    <mergeCell ref="F59:I59"/>
    <mergeCell ref="F60:I60"/>
    <mergeCell ref="F66:I66"/>
    <mergeCell ref="A69:K69"/>
    <mergeCell ref="A70:I70"/>
    <mergeCell ref="A71:I71"/>
    <mergeCell ref="J2:K2"/>
    <mergeCell ref="A1:H1"/>
    <mergeCell ref="A2:A3"/>
    <mergeCell ref="E2:E3"/>
    <mergeCell ref="F2:G2"/>
    <mergeCell ref="H2:I2"/>
  </mergeCells>
  <phoneticPr fontId="26" type="noConversion"/>
  <hyperlinks>
    <hyperlink ref="A76" r:id="rId1" xr:uid="{00000000-0004-0000-0300-000000000000}"/>
  </hyperlinks>
  <pageMargins left="0.7" right="0.7" top="0.75" bottom="0.75" header="0" footer="0"/>
  <pageSetup paperSize="9" scale="88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B6A96-3D43-45C4-A1DD-C67B5C198A97}">
  <sheetPr>
    <tabColor theme="8" tint="0.79998168889431442"/>
  </sheetPr>
  <dimension ref="A1:T20"/>
  <sheetViews>
    <sheetView topLeftCell="A4" zoomScale="120" zoomScaleNormal="120" workbookViewId="0">
      <selection activeCell="E24" sqref="E24"/>
    </sheetView>
  </sheetViews>
  <sheetFormatPr defaultRowHeight="14.4" x14ac:dyDescent="0.3"/>
  <cols>
    <col min="1" max="1" width="9.33203125" style="191" customWidth="1"/>
    <col min="2" max="2" width="18.5546875" customWidth="1"/>
    <col min="3" max="3" width="5.44140625" customWidth="1"/>
    <col min="4" max="4" width="14.5546875" customWidth="1"/>
    <col min="5" max="5" width="11.44140625" customWidth="1"/>
    <col min="6" max="6" width="11.33203125" customWidth="1"/>
    <col min="7" max="7" width="10.5546875" customWidth="1"/>
    <col min="8" max="8" width="16.77734375" style="191" customWidth="1"/>
    <col min="9" max="9" width="7.6640625" customWidth="1"/>
    <col min="10" max="10" width="7.6640625" style="191" customWidth="1"/>
    <col min="11" max="11" width="7.6640625" customWidth="1"/>
    <col min="12" max="12" width="7.6640625" style="191" customWidth="1"/>
    <col min="13" max="13" width="7.6640625" customWidth="1"/>
  </cols>
  <sheetData>
    <row r="1" spans="2:20" ht="29.4" thickBot="1" x14ac:dyDescent="0.6">
      <c r="B1" s="194" t="s">
        <v>53</v>
      </c>
      <c r="C1" s="194"/>
      <c r="D1" s="194"/>
      <c r="E1" s="194"/>
      <c r="F1" s="194"/>
      <c r="G1" s="194"/>
      <c r="H1" s="194"/>
      <c r="I1" s="191"/>
      <c r="K1" s="191"/>
      <c r="M1" s="191"/>
      <c r="N1" s="191"/>
      <c r="O1" s="191"/>
      <c r="P1" s="191"/>
      <c r="Q1" s="191"/>
      <c r="R1" s="191"/>
      <c r="S1" s="191"/>
      <c r="T1" s="191"/>
    </row>
    <row r="2" spans="2:20" ht="19.2" customHeight="1" x14ac:dyDescent="0.35">
      <c r="B2" s="1142" t="s">
        <v>60</v>
      </c>
      <c r="C2" s="1143"/>
      <c r="D2" s="1144"/>
      <c r="F2" s="197"/>
      <c r="G2" s="358"/>
      <c r="H2" s="1129"/>
      <c r="I2" s="1129"/>
      <c r="J2" s="1129"/>
      <c r="K2" s="1129"/>
      <c r="L2" s="1129"/>
      <c r="M2" s="1129"/>
      <c r="N2" s="197"/>
    </row>
    <row r="3" spans="2:20" ht="19.2" customHeight="1" x14ac:dyDescent="0.3">
      <c r="B3" s="195" t="s">
        <v>54</v>
      </c>
      <c r="C3" s="1136">
        <v>3.0000000000000001E-3</v>
      </c>
      <c r="D3" s="1137"/>
      <c r="F3" s="198"/>
      <c r="G3" s="198"/>
      <c r="H3" s="198"/>
      <c r="I3" s="198"/>
      <c r="J3" s="198"/>
      <c r="K3" s="198"/>
      <c r="L3" s="198"/>
      <c r="M3" s="198"/>
      <c r="N3" s="197"/>
    </row>
    <row r="4" spans="2:20" ht="19.2" customHeight="1" x14ac:dyDescent="0.3">
      <c r="B4" s="195" t="s">
        <v>55</v>
      </c>
      <c r="C4" s="1138" t="s">
        <v>59</v>
      </c>
      <c r="D4" s="1139"/>
      <c r="F4" s="198"/>
      <c r="G4" s="197"/>
      <c r="H4" s="197"/>
      <c r="I4" s="197"/>
      <c r="J4" s="197"/>
      <c r="K4" s="197"/>
      <c r="L4" s="197"/>
      <c r="M4" s="197"/>
      <c r="N4" s="197"/>
    </row>
    <row r="5" spans="2:20" ht="19.2" customHeight="1" x14ac:dyDescent="0.3">
      <c r="B5" s="195" t="s">
        <v>56</v>
      </c>
      <c r="C5" s="1138" t="s">
        <v>61</v>
      </c>
      <c r="D5" s="1139"/>
      <c r="F5" s="197"/>
      <c r="G5" s="197"/>
      <c r="H5" s="197"/>
      <c r="I5" s="197"/>
      <c r="J5" s="197"/>
      <c r="K5" s="197"/>
      <c r="L5" s="197"/>
      <c r="M5" s="197"/>
      <c r="N5" s="197"/>
    </row>
    <row r="6" spans="2:20" ht="19.2" customHeight="1" thickBot="1" x14ac:dyDescent="0.35">
      <c r="B6" s="196" t="s">
        <v>57</v>
      </c>
      <c r="C6" s="1140" t="s">
        <v>58</v>
      </c>
      <c r="D6" s="1141"/>
      <c r="F6" s="197"/>
      <c r="G6" s="197"/>
      <c r="H6" s="197"/>
      <c r="I6" s="197"/>
      <c r="J6" s="197"/>
      <c r="K6" s="197"/>
      <c r="L6" s="197"/>
      <c r="M6" s="197"/>
      <c r="N6" s="197"/>
    </row>
    <row r="7" spans="2:20" ht="15" thickBot="1" x14ac:dyDescent="0.35">
      <c r="F7" s="197"/>
      <c r="G7" s="197"/>
      <c r="H7" s="197"/>
      <c r="I7" s="197"/>
      <c r="J7" s="197"/>
      <c r="K7" s="197"/>
      <c r="L7" s="197"/>
      <c r="M7" s="197"/>
      <c r="N7" s="197"/>
    </row>
    <row r="8" spans="2:20" ht="21" customHeight="1" x14ac:dyDescent="0.35">
      <c r="B8" s="1132" t="s">
        <v>64</v>
      </c>
      <c r="C8" s="1133"/>
      <c r="D8" s="1130" t="s">
        <v>66</v>
      </c>
      <c r="E8" s="1131"/>
      <c r="F8" s="295" t="s">
        <v>111</v>
      </c>
      <c r="G8" s="296" t="s">
        <v>112</v>
      </c>
      <c r="I8" s="197"/>
      <c r="J8" s="197"/>
      <c r="K8" s="197"/>
      <c r="L8" s="197"/>
      <c r="M8" s="197"/>
      <c r="N8" s="197"/>
    </row>
    <row r="9" spans="2:20" ht="18.600000000000001" thickBot="1" x14ac:dyDescent="0.4">
      <c r="B9" s="1134"/>
      <c r="C9" s="1135"/>
      <c r="D9" s="973" t="s">
        <v>71</v>
      </c>
      <c r="E9" s="974" t="s">
        <v>65</v>
      </c>
      <c r="F9" s="297" t="s">
        <v>65</v>
      </c>
      <c r="G9" s="298" t="s">
        <v>65</v>
      </c>
      <c r="I9" s="197"/>
      <c r="J9" s="197"/>
      <c r="K9" s="197"/>
      <c r="L9" s="197"/>
      <c r="M9" s="197"/>
      <c r="N9" s="197"/>
    </row>
    <row r="10" spans="2:20" ht="18" x14ac:dyDescent="0.35">
      <c r="B10" s="1154" t="s">
        <v>62</v>
      </c>
      <c r="C10" s="1155"/>
      <c r="D10" s="975">
        <v>180</v>
      </c>
      <c r="E10" s="976">
        <v>12000</v>
      </c>
      <c r="F10" s="299">
        <v>13200</v>
      </c>
      <c r="G10" s="299">
        <v>13800</v>
      </c>
      <c r="H10" s="322"/>
      <c r="I10" s="197"/>
      <c r="J10" s="197"/>
      <c r="K10" s="197"/>
      <c r="L10" s="197"/>
      <c r="M10" s="197"/>
      <c r="N10" s="197"/>
    </row>
    <row r="11" spans="2:20" ht="18" x14ac:dyDescent="0.35">
      <c r="B11" s="1156" t="s">
        <v>113</v>
      </c>
      <c r="C11" s="1157"/>
      <c r="D11" s="977">
        <v>165</v>
      </c>
      <c r="E11" s="978">
        <v>11000</v>
      </c>
      <c r="F11" s="300">
        <v>12100</v>
      </c>
      <c r="G11" s="301">
        <v>12700</v>
      </c>
      <c r="H11" s="322"/>
    </row>
    <row r="12" spans="2:20" ht="18" x14ac:dyDescent="0.35">
      <c r="B12" s="1156" t="s">
        <v>114</v>
      </c>
      <c r="C12" s="1157"/>
      <c r="D12" s="977">
        <v>157</v>
      </c>
      <c r="E12" s="978">
        <v>10500</v>
      </c>
      <c r="F12" s="300">
        <v>11500</v>
      </c>
      <c r="G12" s="301">
        <v>12000</v>
      </c>
    </row>
    <row r="13" spans="2:20" ht="18" x14ac:dyDescent="0.35">
      <c r="B13" s="1158" t="s">
        <v>67</v>
      </c>
      <c r="C13" s="1159"/>
      <c r="D13" s="977">
        <v>150</v>
      </c>
      <c r="E13" s="978">
        <v>10000</v>
      </c>
      <c r="F13" s="302">
        <v>11000</v>
      </c>
      <c r="G13" s="303">
        <v>11500</v>
      </c>
    </row>
    <row r="14" spans="2:20" ht="18.600000000000001" thickBot="1" x14ac:dyDescent="0.4">
      <c r="B14" s="1148" t="s">
        <v>68</v>
      </c>
      <c r="C14" s="1149"/>
      <c r="D14" s="979">
        <v>143</v>
      </c>
      <c r="E14" s="980">
        <v>9500</v>
      </c>
      <c r="F14" s="305">
        <v>10500</v>
      </c>
      <c r="G14" s="306">
        <v>11000</v>
      </c>
    </row>
    <row r="15" spans="2:20" ht="18.600000000000001" thickBot="1" x14ac:dyDescent="0.4">
      <c r="B15" s="1160" t="s">
        <v>69</v>
      </c>
      <c r="C15" s="1161"/>
      <c r="D15" s="1150" t="s">
        <v>70</v>
      </c>
      <c r="E15" s="1151"/>
      <c r="F15" s="1162" t="s">
        <v>65</v>
      </c>
      <c r="G15" s="1163"/>
    </row>
    <row r="16" spans="2:20" ht="18" x14ac:dyDescent="0.35">
      <c r="B16" s="1154" t="s">
        <v>115</v>
      </c>
      <c r="C16" s="1155"/>
      <c r="D16" s="1152">
        <v>9900</v>
      </c>
      <c r="E16" s="1153"/>
      <c r="F16" s="299">
        <v>10900</v>
      </c>
      <c r="G16" s="307">
        <v>11400</v>
      </c>
    </row>
    <row r="17" spans="2:7" ht="18" x14ac:dyDescent="0.35">
      <c r="B17" s="1158" t="s">
        <v>116</v>
      </c>
      <c r="C17" s="1159"/>
      <c r="D17" s="1164">
        <v>9500</v>
      </c>
      <c r="E17" s="1165"/>
      <c r="F17" s="302">
        <v>10500</v>
      </c>
      <c r="G17" s="302">
        <v>10900</v>
      </c>
    </row>
    <row r="18" spans="2:7" ht="18.600000000000001" thickBot="1" x14ac:dyDescent="0.4">
      <c r="B18" s="1166" t="s">
        <v>63</v>
      </c>
      <c r="C18" s="1167"/>
      <c r="D18" s="1168">
        <v>8900</v>
      </c>
      <c r="E18" s="1169"/>
      <c r="F18" s="308">
        <v>9800</v>
      </c>
      <c r="G18" s="309">
        <v>10300</v>
      </c>
    </row>
    <row r="19" spans="2:7" s="292" customFormat="1" ht="18" x14ac:dyDescent="0.35">
      <c r="B19" s="310"/>
      <c r="C19" s="311"/>
      <c r="D19" s="304"/>
      <c r="E19" s="312"/>
      <c r="F19" s="305"/>
      <c r="G19" s="313"/>
    </row>
    <row r="20" spans="2:7" ht="15.6" x14ac:dyDescent="0.3">
      <c r="B20" s="1145" t="s">
        <v>117</v>
      </c>
      <c r="C20" s="1146"/>
      <c r="D20" s="1146"/>
      <c r="E20" s="1147"/>
      <c r="F20" s="314" t="s">
        <v>118</v>
      </c>
      <c r="G20" s="294"/>
    </row>
  </sheetData>
  <mergeCells count="25">
    <mergeCell ref="F15:G15"/>
    <mergeCell ref="B17:C17"/>
    <mergeCell ref="D17:E17"/>
    <mergeCell ref="B18:C18"/>
    <mergeCell ref="D18:E18"/>
    <mergeCell ref="B20:E20"/>
    <mergeCell ref="B14:C14"/>
    <mergeCell ref="D15:E15"/>
    <mergeCell ref="D16:E16"/>
    <mergeCell ref="B10:C10"/>
    <mergeCell ref="B11:C11"/>
    <mergeCell ref="B12:C12"/>
    <mergeCell ref="B13:C13"/>
    <mergeCell ref="B15:C15"/>
    <mergeCell ref="B16:C16"/>
    <mergeCell ref="H2:I2"/>
    <mergeCell ref="J2:K2"/>
    <mergeCell ref="L2:M2"/>
    <mergeCell ref="D8:E8"/>
    <mergeCell ref="B8:C9"/>
    <mergeCell ref="C3:D3"/>
    <mergeCell ref="C4:D4"/>
    <mergeCell ref="C5:D5"/>
    <mergeCell ref="C6:D6"/>
    <mergeCell ref="B2:D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718F7-F17F-4932-B0B6-5404980A3CD7}">
  <sheetPr>
    <tabColor theme="4" tint="0.79998168889431442"/>
  </sheetPr>
  <dimension ref="A1:F24"/>
  <sheetViews>
    <sheetView topLeftCell="A10" workbookViewId="0">
      <selection activeCell="M21" sqref="M21"/>
    </sheetView>
  </sheetViews>
  <sheetFormatPr defaultRowHeight="14.4" x14ac:dyDescent="0.3"/>
  <cols>
    <col min="2" max="2" width="11.5546875" customWidth="1"/>
    <col min="3" max="3" width="11.33203125" customWidth="1"/>
    <col min="5" max="5" width="11.88671875" customWidth="1"/>
    <col min="6" max="6" width="10.6640625" customWidth="1"/>
  </cols>
  <sheetData>
    <row r="1" spans="1:6" ht="27.6" customHeight="1" x14ac:dyDescent="0.4">
      <c r="A1" s="1170" t="s">
        <v>119</v>
      </c>
      <c r="B1" s="1170"/>
      <c r="C1" s="1170"/>
      <c r="D1" s="1170"/>
      <c r="E1" s="1170"/>
      <c r="F1" s="1170"/>
    </row>
    <row r="2" spans="1:6" ht="21" x14ac:dyDescent="0.4">
      <c r="B2" s="1170" t="s">
        <v>88</v>
      </c>
      <c r="C2" s="1170"/>
      <c r="E2" s="1170" t="s">
        <v>92</v>
      </c>
      <c r="F2" s="1170"/>
    </row>
    <row r="19" spans="2:6" x14ac:dyDescent="0.3">
      <c r="C19" s="353"/>
      <c r="F19" s="353"/>
    </row>
    <row r="20" spans="2:6" ht="18" x14ac:dyDescent="0.35">
      <c r="B20" s="199" t="s">
        <v>124</v>
      </c>
      <c r="C20" s="199" t="s">
        <v>125</v>
      </c>
      <c r="D20" s="316"/>
      <c r="E20" s="199" t="s">
        <v>124</v>
      </c>
      <c r="F20" s="199" t="s">
        <v>125</v>
      </c>
    </row>
    <row r="21" spans="2:6" ht="21" x14ac:dyDescent="0.4">
      <c r="B21" s="315" t="s">
        <v>120</v>
      </c>
      <c r="C21" s="315">
        <v>2800</v>
      </c>
      <c r="D21" s="359"/>
      <c r="E21" s="315" t="s">
        <v>120</v>
      </c>
      <c r="F21" s="315">
        <v>3500</v>
      </c>
    </row>
    <row r="22" spans="2:6" ht="21" x14ac:dyDescent="0.4">
      <c r="B22" s="315" t="s">
        <v>121</v>
      </c>
      <c r="C22" s="315">
        <v>3000</v>
      </c>
      <c r="D22" s="359"/>
      <c r="E22" s="315" t="s">
        <v>121</v>
      </c>
      <c r="F22" s="315">
        <v>3700</v>
      </c>
    </row>
    <row r="23" spans="2:6" ht="21" x14ac:dyDescent="0.4">
      <c r="B23" s="315" t="s">
        <v>122</v>
      </c>
      <c r="C23" s="315">
        <v>3300</v>
      </c>
      <c r="D23" s="359"/>
      <c r="E23" s="315" t="s">
        <v>122</v>
      </c>
      <c r="F23" s="315">
        <v>4000</v>
      </c>
    </row>
    <row r="24" spans="2:6" ht="21" x14ac:dyDescent="0.4">
      <c r="B24" s="315" t="s">
        <v>123</v>
      </c>
      <c r="C24" s="315">
        <v>3600</v>
      </c>
      <c r="E24" s="315" t="s">
        <v>123</v>
      </c>
      <c r="F24" s="315">
        <v>4500</v>
      </c>
    </row>
  </sheetData>
  <mergeCells count="3">
    <mergeCell ref="A1:F1"/>
    <mergeCell ref="B2:C2"/>
    <mergeCell ref="E2:F2"/>
  </mergeCells>
  <phoneticPr fontId="26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9087E-A77F-4F4F-9453-D15888A75524}">
  <sheetPr>
    <tabColor theme="4" tint="0.79998168889431442"/>
  </sheetPr>
  <dimension ref="A1:D6"/>
  <sheetViews>
    <sheetView workbookViewId="0">
      <selection activeCell="C8" sqref="C8"/>
    </sheetView>
  </sheetViews>
  <sheetFormatPr defaultRowHeight="14.4" x14ac:dyDescent="0.3"/>
  <cols>
    <col min="1" max="1" width="56.109375" customWidth="1"/>
    <col min="2" max="2" width="24.21875" customWidth="1"/>
    <col min="3" max="3" width="13.33203125" customWidth="1"/>
  </cols>
  <sheetData>
    <row r="1" spans="1:4" ht="32.4" customHeight="1" x14ac:dyDescent="0.3">
      <c r="A1" s="365" t="s">
        <v>102</v>
      </c>
      <c r="B1" s="360" t="s">
        <v>103</v>
      </c>
      <c r="C1" s="361" t="s">
        <v>141</v>
      </c>
    </row>
    <row r="2" spans="1:4" ht="18" x14ac:dyDescent="0.35">
      <c r="A2" s="364" t="s">
        <v>142</v>
      </c>
      <c r="B2" s="199" t="s">
        <v>143</v>
      </c>
      <c r="C2" s="366" t="s">
        <v>145</v>
      </c>
      <c r="D2" s="442" t="s">
        <v>152</v>
      </c>
    </row>
    <row r="3" spans="1:4" ht="18" x14ac:dyDescent="0.35">
      <c r="A3" s="364" t="s">
        <v>142</v>
      </c>
      <c r="B3" s="199" t="s">
        <v>144</v>
      </c>
      <c r="C3" s="366" t="s">
        <v>146</v>
      </c>
    </row>
    <row r="4" spans="1:4" x14ac:dyDescent="0.3">
      <c r="A4" s="362"/>
      <c r="B4" s="294"/>
      <c r="C4" s="363"/>
    </row>
    <row r="5" spans="1:4" ht="32.4" thickBot="1" x14ac:dyDescent="0.4">
      <c r="A5" s="444" t="s">
        <v>155</v>
      </c>
      <c r="B5" s="199" t="s">
        <v>153</v>
      </c>
      <c r="C5" s="446" t="s">
        <v>156</v>
      </c>
    </row>
    <row r="6" spans="1:4" ht="32.4" thickBot="1" x14ac:dyDescent="0.4">
      <c r="A6" s="444" t="s">
        <v>155</v>
      </c>
      <c r="B6" s="445" t="s">
        <v>154</v>
      </c>
      <c r="C6" s="447" t="s">
        <v>157</v>
      </c>
    </row>
  </sheetData>
  <phoneticPr fontId="2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B4AA9-A31F-49A4-AB99-FF2165CDC588}">
  <sheetPr>
    <tabColor theme="4" tint="0.79998168889431442"/>
  </sheetPr>
  <dimension ref="A1:H31"/>
  <sheetViews>
    <sheetView topLeftCell="A7" workbookViewId="0">
      <selection activeCell="K19" sqref="K19"/>
    </sheetView>
  </sheetViews>
  <sheetFormatPr defaultRowHeight="14.4" x14ac:dyDescent="0.3"/>
  <cols>
    <col min="1" max="1" width="21.109375" customWidth="1"/>
    <col min="2" max="4" width="7.33203125" customWidth="1"/>
  </cols>
  <sheetData>
    <row r="1" spans="1:8" ht="23.4" thickBot="1" x14ac:dyDescent="0.45">
      <c r="A1" s="1192" t="s">
        <v>101</v>
      </c>
      <c r="B1" s="1193"/>
      <c r="C1" s="1193"/>
      <c r="D1" s="1193"/>
      <c r="E1" s="1193"/>
      <c r="F1" s="1193"/>
      <c r="G1" s="1193"/>
      <c r="H1" s="1194"/>
    </row>
    <row r="2" spans="1:8" ht="15" thickBot="1" x14ac:dyDescent="0.35">
      <c r="A2" s="272" t="s">
        <v>102</v>
      </c>
      <c r="B2" s="1190" t="s">
        <v>103</v>
      </c>
      <c r="C2" s="1190"/>
      <c r="D2" s="1190"/>
      <c r="E2" s="1190" t="s">
        <v>104</v>
      </c>
      <c r="F2" s="1190"/>
      <c r="G2" s="1190" t="s">
        <v>105</v>
      </c>
      <c r="H2" s="1191"/>
    </row>
    <row r="3" spans="1:8" ht="14.4" customHeight="1" x14ac:dyDescent="0.3">
      <c r="A3" s="1177" t="s">
        <v>106</v>
      </c>
      <c r="B3" s="981">
        <v>12</v>
      </c>
      <c r="C3" s="243">
        <v>30</v>
      </c>
      <c r="D3" s="243">
        <v>3000</v>
      </c>
      <c r="E3" s="243">
        <v>83</v>
      </c>
      <c r="F3" s="982" t="s">
        <v>94</v>
      </c>
      <c r="G3" s="243">
        <v>105</v>
      </c>
      <c r="H3" s="983" t="s">
        <v>94</v>
      </c>
    </row>
    <row r="4" spans="1:8" x14ac:dyDescent="0.3">
      <c r="A4" s="1178"/>
      <c r="B4" s="984">
        <v>12</v>
      </c>
      <c r="C4" s="240">
        <v>35</v>
      </c>
      <c r="D4" s="240">
        <v>3000</v>
      </c>
      <c r="E4" s="240">
        <v>90</v>
      </c>
      <c r="F4" s="985" t="s">
        <v>94</v>
      </c>
      <c r="G4" s="240">
        <v>126</v>
      </c>
      <c r="H4" s="986" t="s">
        <v>94</v>
      </c>
    </row>
    <row r="5" spans="1:8" x14ac:dyDescent="0.3">
      <c r="A5" s="1178"/>
      <c r="B5" s="984">
        <v>13.5</v>
      </c>
      <c r="C5" s="240">
        <v>45</v>
      </c>
      <c r="D5" s="240">
        <v>3000</v>
      </c>
      <c r="E5" s="240">
        <v>110</v>
      </c>
      <c r="F5" s="985" t="s">
        <v>94</v>
      </c>
      <c r="G5" s="240">
        <v>140</v>
      </c>
      <c r="H5" s="986" t="s">
        <v>94</v>
      </c>
    </row>
    <row r="6" spans="1:8" ht="14.4" customHeight="1" thickBot="1" x14ac:dyDescent="0.35">
      <c r="A6" s="1179"/>
      <c r="B6" s="249">
        <v>13.5</v>
      </c>
      <c r="C6" s="241">
        <v>55</v>
      </c>
      <c r="D6" s="241">
        <v>3000</v>
      </c>
      <c r="E6" s="241">
        <v>130</v>
      </c>
      <c r="F6" s="987" t="s">
        <v>94</v>
      </c>
      <c r="G6" s="241">
        <v>165</v>
      </c>
      <c r="H6" s="988" t="s">
        <v>94</v>
      </c>
    </row>
    <row r="7" spans="1:8" x14ac:dyDescent="0.3">
      <c r="A7" s="1180" t="s">
        <v>107</v>
      </c>
      <c r="B7" s="247">
        <v>7</v>
      </c>
      <c r="C7" s="238">
        <v>30</v>
      </c>
      <c r="D7" s="238">
        <v>3000</v>
      </c>
      <c r="E7" s="238">
        <v>60</v>
      </c>
      <c r="F7" s="989" t="s">
        <v>94</v>
      </c>
      <c r="G7" s="238">
        <v>75</v>
      </c>
      <c r="H7" s="990" t="s">
        <v>94</v>
      </c>
    </row>
    <row r="8" spans="1:8" s="291" customFormat="1" x14ac:dyDescent="0.3">
      <c r="A8" s="1181"/>
      <c r="B8" s="984">
        <v>7</v>
      </c>
      <c r="C8" s="240">
        <v>40</v>
      </c>
      <c r="D8" s="240">
        <v>3000</v>
      </c>
      <c r="E8" s="240">
        <v>75</v>
      </c>
      <c r="F8" s="985" t="s">
        <v>94</v>
      </c>
      <c r="G8" s="240">
        <v>90</v>
      </c>
      <c r="H8" s="986" t="s">
        <v>94</v>
      </c>
    </row>
    <row r="9" spans="1:8" x14ac:dyDescent="0.3">
      <c r="A9" s="1182"/>
      <c r="B9" s="984">
        <v>7</v>
      </c>
      <c r="C9" s="240">
        <v>50</v>
      </c>
      <c r="D9" s="240">
        <v>3000</v>
      </c>
      <c r="E9" s="240">
        <v>90</v>
      </c>
      <c r="F9" s="985" t="s">
        <v>94</v>
      </c>
      <c r="G9" s="240">
        <v>104</v>
      </c>
      <c r="H9" s="986" t="s">
        <v>94</v>
      </c>
    </row>
    <row r="10" spans="1:8" ht="14.4" customHeight="1" thickBot="1" x14ac:dyDescent="0.35">
      <c r="A10" s="1183"/>
      <c r="B10" s="991">
        <v>7</v>
      </c>
      <c r="C10" s="239">
        <v>60</v>
      </c>
      <c r="D10" s="239">
        <v>3000</v>
      </c>
      <c r="E10" s="239">
        <v>105</v>
      </c>
      <c r="F10" s="992" t="s">
        <v>94</v>
      </c>
      <c r="G10" s="239">
        <v>120</v>
      </c>
      <c r="H10" s="993" t="s">
        <v>94</v>
      </c>
    </row>
    <row r="11" spans="1:8" x14ac:dyDescent="0.3">
      <c r="A11" s="1184" t="s">
        <v>108</v>
      </c>
      <c r="B11" s="981">
        <v>30</v>
      </c>
      <c r="C11" s="243">
        <v>30</v>
      </c>
      <c r="D11" s="243">
        <v>3000</v>
      </c>
      <c r="E11" s="243">
        <v>105</v>
      </c>
      <c r="F11" s="994" t="s">
        <v>94</v>
      </c>
      <c r="G11" s="243">
        <v>132</v>
      </c>
      <c r="H11" s="995" t="s">
        <v>94</v>
      </c>
    </row>
    <row r="12" spans="1:8" x14ac:dyDescent="0.3">
      <c r="A12" s="1185"/>
      <c r="B12" s="984">
        <v>40</v>
      </c>
      <c r="C12" s="240">
        <v>40</v>
      </c>
      <c r="D12" s="240">
        <v>3000</v>
      </c>
      <c r="E12" s="240">
        <v>126</v>
      </c>
      <c r="F12" s="996" t="s">
        <v>94</v>
      </c>
      <c r="G12" s="240">
        <v>150</v>
      </c>
      <c r="H12" s="997" t="s">
        <v>94</v>
      </c>
    </row>
    <row r="13" spans="1:8" x14ac:dyDescent="0.3">
      <c r="A13" s="1185"/>
      <c r="B13" s="984">
        <v>50</v>
      </c>
      <c r="C13" s="240">
        <v>50</v>
      </c>
      <c r="D13" s="240">
        <v>3000</v>
      </c>
      <c r="E13" s="240">
        <v>150</v>
      </c>
      <c r="F13" s="996" t="s">
        <v>94</v>
      </c>
      <c r="G13" s="240">
        <v>190</v>
      </c>
      <c r="H13" s="997" t="s">
        <v>94</v>
      </c>
    </row>
    <row r="14" spans="1:8" x14ac:dyDescent="0.3">
      <c r="A14" s="1185"/>
      <c r="B14" s="984">
        <v>60</v>
      </c>
      <c r="C14" s="240">
        <v>60</v>
      </c>
      <c r="D14" s="240">
        <v>3000</v>
      </c>
      <c r="E14" s="240">
        <v>210</v>
      </c>
      <c r="F14" s="996" t="s">
        <v>94</v>
      </c>
      <c r="G14" s="240">
        <v>252</v>
      </c>
      <c r="H14" s="997" t="s">
        <v>94</v>
      </c>
    </row>
    <row r="15" spans="1:8" ht="15" customHeight="1" thickBot="1" x14ac:dyDescent="0.35">
      <c r="A15" s="1186"/>
      <c r="B15" s="998">
        <v>70</v>
      </c>
      <c r="C15" s="999">
        <v>70</v>
      </c>
      <c r="D15" s="999">
        <v>3000</v>
      </c>
      <c r="E15" s="999">
        <v>390</v>
      </c>
      <c r="F15" s="996" t="s">
        <v>94</v>
      </c>
      <c r="G15" s="999">
        <v>474</v>
      </c>
      <c r="H15" s="997" t="s">
        <v>94</v>
      </c>
    </row>
    <row r="16" spans="1:8" x14ac:dyDescent="0.3">
      <c r="A16" s="1187" t="s">
        <v>109</v>
      </c>
      <c r="B16" s="981">
        <v>12</v>
      </c>
      <c r="C16" s="243">
        <v>60</v>
      </c>
      <c r="D16" s="243">
        <v>2200</v>
      </c>
      <c r="E16" s="243">
        <v>106</v>
      </c>
      <c r="F16" s="982" t="s">
        <v>94</v>
      </c>
      <c r="G16" s="243">
        <v>139</v>
      </c>
      <c r="H16" s="983" t="s">
        <v>94</v>
      </c>
    </row>
    <row r="17" spans="1:8" x14ac:dyDescent="0.3">
      <c r="A17" s="1188"/>
      <c r="B17" s="984">
        <v>12</v>
      </c>
      <c r="C17" s="240">
        <v>60</v>
      </c>
      <c r="D17" s="240">
        <v>3000</v>
      </c>
      <c r="E17" s="240">
        <v>144</v>
      </c>
      <c r="F17" s="985" t="s">
        <v>94</v>
      </c>
      <c r="G17" s="240">
        <v>189</v>
      </c>
      <c r="H17" s="986" t="s">
        <v>94</v>
      </c>
    </row>
    <row r="18" spans="1:8" x14ac:dyDescent="0.3">
      <c r="A18" s="1188"/>
      <c r="B18" s="984">
        <v>12</v>
      </c>
      <c r="C18" s="240">
        <v>70</v>
      </c>
      <c r="D18" s="240">
        <v>2200</v>
      </c>
      <c r="E18" s="240">
        <v>130</v>
      </c>
      <c r="F18" s="985" t="s">
        <v>94</v>
      </c>
      <c r="G18" s="240">
        <v>165</v>
      </c>
      <c r="H18" s="986" t="s">
        <v>94</v>
      </c>
    </row>
    <row r="19" spans="1:8" x14ac:dyDescent="0.3">
      <c r="A19" s="1188"/>
      <c r="B19" s="984">
        <v>12</v>
      </c>
      <c r="C19" s="240">
        <v>70</v>
      </c>
      <c r="D19" s="240">
        <v>3000</v>
      </c>
      <c r="E19" s="240">
        <v>165</v>
      </c>
      <c r="F19" s="985" t="s">
        <v>94</v>
      </c>
      <c r="G19" s="240">
        <v>219</v>
      </c>
      <c r="H19" s="986" t="s">
        <v>94</v>
      </c>
    </row>
    <row r="20" spans="1:8" x14ac:dyDescent="0.3">
      <c r="A20" s="1188"/>
      <c r="B20" s="984">
        <v>12</v>
      </c>
      <c r="C20" s="240">
        <v>80</v>
      </c>
      <c r="D20" s="240">
        <v>2200</v>
      </c>
      <c r="E20" s="240">
        <v>141</v>
      </c>
      <c r="F20" s="985" t="s">
        <v>94</v>
      </c>
      <c r="G20" s="240">
        <v>185</v>
      </c>
      <c r="H20" s="986" t="s">
        <v>94</v>
      </c>
    </row>
    <row r="21" spans="1:8" x14ac:dyDescent="0.3">
      <c r="A21" s="1188"/>
      <c r="B21" s="984">
        <v>12</v>
      </c>
      <c r="C21" s="240">
        <v>80</v>
      </c>
      <c r="D21" s="240">
        <v>3000</v>
      </c>
      <c r="E21" s="240">
        <v>192</v>
      </c>
      <c r="F21" s="985" t="s">
        <v>94</v>
      </c>
      <c r="G21" s="240">
        <v>252</v>
      </c>
      <c r="H21" s="986" t="s">
        <v>94</v>
      </c>
    </row>
    <row r="22" spans="1:8" x14ac:dyDescent="0.3">
      <c r="A22" s="1188"/>
      <c r="B22" s="984">
        <v>12</v>
      </c>
      <c r="C22" s="240">
        <v>100</v>
      </c>
      <c r="D22" s="240">
        <v>2200</v>
      </c>
      <c r="E22" s="240">
        <v>181</v>
      </c>
      <c r="F22" s="985" t="s">
        <v>94</v>
      </c>
      <c r="G22" s="240">
        <v>245</v>
      </c>
      <c r="H22" s="986" t="s">
        <v>94</v>
      </c>
    </row>
    <row r="23" spans="1:8" ht="14.4" customHeight="1" thickBot="1" x14ac:dyDescent="0.35">
      <c r="A23" s="1189"/>
      <c r="B23" s="249">
        <v>12</v>
      </c>
      <c r="C23" s="241">
        <v>100</v>
      </c>
      <c r="D23" s="241">
        <v>3000</v>
      </c>
      <c r="E23" s="241">
        <v>299</v>
      </c>
      <c r="F23" s="987" t="s">
        <v>94</v>
      </c>
      <c r="G23" s="241">
        <v>374</v>
      </c>
      <c r="H23" s="988" t="s">
        <v>94</v>
      </c>
    </row>
    <row r="24" spans="1:8" x14ac:dyDescent="0.3">
      <c r="A24" s="1188" t="s">
        <v>110</v>
      </c>
      <c r="B24" s="247">
        <v>12</v>
      </c>
      <c r="C24" s="238">
        <v>120</v>
      </c>
      <c r="D24" s="238">
        <v>2200</v>
      </c>
      <c r="E24" s="238">
        <v>238</v>
      </c>
      <c r="F24" s="989" t="s">
        <v>94</v>
      </c>
      <c r="G24" s="238">
        <v>332</v>
      </c>
      <c r="H24" s="990" t="s">
        <v>94</v>
      </c>
    </row>
    <row r="25" spans="1:8" s="353" customFormat="1" x14ac:dyDescent="0.3">
      <c r="A25" s="1188"/>
      <c r="B25" s="984">
        <v>12</v>
      </c>
      <c r="C25" s="240">
        <v>120</v>
      </c>
      <c r="D25" s="240">
        <v>3000</v>
      </c>
      <c r="E25" s="240">
        <v>324</v>
      </c>
      <c r="F25" s="985" t="s">
        <v>94</v>
      </c>
      <c r="G25" s="240">
        <v>452</v>
      </c>
      <c r="H25" s="986" t="s">
        <v>94</v>
      </c>
    </row>
    <row r="26" spans="1:8" s="353" customFormat="1" x14ac:dyDescent="0.3">
      <c r="A26" s="1188"/>
      <c r="B26" s="984">
        <v>12</v>
      </c>
      <c r="C26" s="240">
        <v>140</v>
      </c>
      <c r="D26" s="240">
        <v>2200</v>
      </c>
      <c r="E26" s="240">
        <v>285</v>
      </c>
      <c r="F26" s="985" t="s">
        <v>94</v>
      </c>
      <c r="G26" s="240">
        <v>350</v>
      </c>
      <c r="H26" s="986" t="s">
        <v>94</v>
      </c>
    </row>
    <row r="27" spans="1:8" x14ac:dyDescent="0.3">
      <c r="A27" s="1188"/>
      <c r="B27" s="984">
        <v>12</v>
      </c>
      <c r="C27" s="240">
        <v>140</v>
      </c>
      <c r="D27" s="240">
        <v>3000</v>
      </c>
      <c r="E27" s="240">
        <v>370</v>
      </c>
      <c r="F27" s="985" t="s">
        <v>94</v>
      </c>
      <c r="G27" s="240">
        <v>485</v>
      </c>
      <c r="H27" s="986" t="s">
        <v>94</v>
      </c>
    </row>
    <row r="28" spans="1:8" x14ac:dyDescent="0.3">
      <c r="A28" s="1188"/>
      <c r="B28" s="984">
        <v>12</v>
      </c>
      <c r="C28" s="240">
        <v>150</v>
      </c>
      <c r="D28" s="240">
        <v>2200</v>
      </c>
      <c r="E28" s="240">
        <v>330</v>
      </c>
      <c r="F28" s="985" t="s">
        <v>94</v>
      </c>
      <c r="G28" s="240">
        <v>434</v>
      </c>
      <c r="H28" s="986" t="s">
        <v>94</v>
      </c>
    </row>
    <row r="29" spans="1:8" s="353" customFormat="1" ht="16.2" customHeight="1" thickBot="1" x14ac:dyDescent="0.35">
      <c r="A29" s="1189"/>
      <c r="B29" s="249">
        <v>12</v>
      </c>
      <c r="C29" s="241">
        <v>150</v>
      </c>
      <c r="D29" s="241">
        <v>3000</v>
      </c>
      <c r="E29" s="241">
        <v>450</v>
      </c>
      <c r="F29" s="987" t="s">
        <v>94</v>
      </c>
      <c r="G29" s="241">
        <v>591</v>
      </c>
      <c r="H29" s="988" t="s">
        <v>94</v>
      </c>
    </row>
    <row r="30" spans="1:8" ht="15" thickBot="1" x14ac:dyDescent="0.35">
      <c r="A30" s="1171" t="s">
        <v>140</v>
      </c>
      <c r="B30" s="1172"/>
      <c r="C30" s="1172"/>
      <c r="D30" s="1172"/>
      <c r="E30" s="1172"/>
      <c r="F30" s="1173"/>
      <c r="G30" s="293">
        <v>174</v>
      </c>
      <c r="H30" s="1000" t="s">
        <v>94</v>
      </c>
    </row>
    <row r="31" spans="1:8" ht="15" thickBot="1" x14ac:dyDescent="0.35">
      <c r="A31" s="1174" t="s">
        <v>138</v>
      </c>
      <c r="B31" s="1175"/>
      <c r="C31" s="1175"/>
      <c r="D31" s="1175"/>
      <c r="E31" s="1175"/>
      <c r="F31" s="1176"/>
      <c r="G31" s="273">
        <v>252</v>
      </c>
      <c r="H31" s="1001" t="s">
        <v>139</v>
      </c>
    </row>
  </sheetData>
  <mergeCells count="11">
    <mergeCell ref="B2:D2"/>
    <mergeCell ref="E2:F2"/>
    <mergeCell ref="G2:H2"/>
    <mergeCell ref="A1:H1"/>
    <mergeCell ref="A30:F30"/>
    <mergeCell ref="A31:F31"/>
    <mergeCell ref="A3:A6"/>
    <mergeCell ref="A7:A10"/>
    <mergeCell ref="A11:A15"/>
    <mergeCell ref="A16:A23"/>
    <mergeCell ref="A24:A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Строг. прод. ЕльСосна</vt:lpstr>
      <vt:lpstr>Ест-тв.влаж</vt:lpstr>
      <vt:lpstr>Липа, осина</vt:lpstr>
      <vt:lpstr>Меб. щит</vt:lpstr>
      <vt:lpstr>Лестнич. эл-ты</vt:lpstr>
      <vt:lpstr>Пеллеты</vt:lpstr>
      <vt:lpstr>Дверное полотно</vt:lpstr>
      <vt:lpstr>Лиственница</vt:lpstr>
      <vt:lpstr>Погонажные изделия</vt:lpstr>
      <vt:lpstr>OSB</vt:lpstr>
      <vt:lpstr>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Biba</cp:lastModifiedBy>
  <cp:lastPrinted>2024-07-10T11:25:59Z</cp:lastPrinted>
  <dcterms:created xsi:type="dcterms:W3CDTF">2015-06-05T18:17:20Z</dcterms:created>
  <dcterms:modified xsi:type="dcterms:W3CDTF">2024-07-10T11:38:22Z</dcterms:modified>
</cp:coreProperties>
</file>